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816"/>
  <workbookPr autoCompressPictures="0"/>
  <workbookProtection workbookPassword="F6CA" lockStructure="1"/>
  <bookViews>
    <workbookView xWindow="4080" yWindow="1660" windowWidth="23040" windowHeight="22160" tabRatio="695"/>
  </bookViews>
  <sheets>
    <sheet name="About" sheetId="15" r:id="rId1"/>
    <sheet name="Silage By Ton" sheetId="3" r:id="rId2"/>
    <sheet name="Silage By Bushel" sheetId="10" r:id="rId3"/>
    <sheet name="Acreage Calculator" sheetId="11" r:id="rId4"/>
    <sheet name="Earlage Calculator" sheetId="13" r:id="rId5"/>
    <sheet name="Custom Expenses" sheetId="14" r:id="rId6"/>
    <sheet name="Feed Composition" sheetId="12" r:id="rId7"/>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11" i="14" l="1"/>
  <c r="C7" i="13"/>
  <c r="C8" i="13"/>
  <c r="C11" i="13"/>
  <c r="C16" i="13"/>
  <c r="C18" i="13"/>
  <c r="C19" i="13"/>
  <c r="B6" i="14"/>
  <c r="C7" i="3"/>
  <c r="C8" i="3"/>
  <c r="C11" i="3"/>
  <c r="C12" i="3"/>
  <c r="C13" i="3"/>
  <c r="C18" i="3"/>
  <c r="C20" i="3"/>
  <c r="C21" i="3"/>
  <c r="B7" i="14"/>
  <c r="B32" i="13"/>
  <c r="B33" i="13"/>
  <c r="B34" i="13"/>
  <c r="B30" i="13"/>
  <c r="C12" i="13"/>
  <c r="C10" i="13"/>
  <c r="E15" i="11"/>
  <c r="E16" i="11"/>
  <c r="E17" i="11"/>
  <c r="B15" i="11"/>
  <c r="B12" i="11"/>
  <c r="B17" i="11"/>
  <c r="B16" i="11"/>
  <c r="B13" i="11"/>
  <c r="E12" i="11"/>
  <c r="C7" i="10"/>
  <c r="C11" i="10"/>
  <c r="C12" i="10"/>
  <c r="C13" i="10"/>
  <c r="C18" i="10"/>
  <c r="C8" i="10"/>
  <c r="C20" i="10"/>
  <c r="C21" i="10"/>
  <c r="C14" i="10"/>
  <c r="C14" i="3"/>
</calcChain>
</file>

<file path=xl/sharedStrings.xml><?xml version="1.0" encoding="utf-8"?>
<sst xmlns="http://schemas.openxmlformats.org/spreadsheetml/2006/main" count="206" uniqueCount="114">
  <si>
    <t>Silage Yield</t>
  </si>
  <si>
    <t>Corn Price</t>
  </si>
  <si>
    <t>$/bushel</t>
  </si>
  <si>
    <t>wet tons/acre</t>
  </si>
  <si>
    <t>Corn Silage Dry Matter</t>
  </si>
  <si>
    <t>% dry matter</t>
  </si>
  <si>
    <t>Corn Silage Yield (dry)</t>
  </si>
  <si>
    <t>tons DM/acre</t>
  </si>
  <si>
    <t>Estimated Grain Yield</t>
  </si>
  <si>
    <t>bushels/acre</t>
  </si>
  <si>
    <t>$/acre</t>
  </si>
  <si>
    <t xml:space="preserve">Net Value of Stover Removed  </t>
  </si>
  <si>
    <t>$/ton of stover</t>
  </si>
  <si>
    <t>Corn Silage Value - Dry</t>
  </si>
  <si>
    <t>$/ton of DM</t>
  </si>
  <si>
    <t>Corn Silage Value - Wet</t>
  </si>
  <si>
    <t>$/wet ton</t>
  </si>
  <si>
    <t>Value Per Acre to Crop Grower</t>
  </si>
  <si>
    <t>Harvest, Hauling and Storage Cost</t>
  </si>
  <si>
    <t>Cost of Silage to Producer (before shrink)</t>
  </si>
  <si>
    <t>Shrink</t>
  </si>
  <si>
    <t>% of DM</t>
  </si>
  <si>
    <t>Cost of Silage Lost to Shrink</t>
  </si>
  <si>
    <t>Total Cost of Silage to Producer</t>
  </si>
  <si>
    <t>Determining the costs of corn silage standing in the field.</t>
  </si>
  <si>
    <t>Determining the costs of corn silage at feeding.</t>
  </si>
  <si>
    <t>Cost per hour</t>
  </si>
  <si>
    <t>Acres per hour</t>
  </si>
  <si>
    <t>Cost per Acre</t>
  </si>
  <si>
    <t>Estimated Corn Grain Yield</t>
  </si>
  <si>
    <t>Estimated Silage Yield</t>
  </si>
  <si>
    <t>tons/acre</t>
  </si>
  <si>
    <t>$ per Ton</t>
  </si>
  <si>
    <t>Custom Silage Cutting Expense</t>
  </si>
  <si>
    <t>Corn Grain Harvesting and Drying Costs</t>
  </si>
  <si>
    <t># Head of Cows</t>
  </si>
  <si>
    <t>Months on Feed</t>
  </si>
  <si>
    <t># Head of Calves</t>
  </si>
  <si>
    <t>Corn Yield/Acre</t>
  </si>
  <si>
    <t>Silage % Dry Matter</t>
  </si>
  <si>
    <t xml:space="preserve">Silage Yield DM Ton/Acre </t>
  </si>
  <si>
    <t>Silage Yield "As Is" Ton/Acre</t>
  </si>
  <si>
    <t>Total Acres to Cut:</t>
  </si>
  <si>
    <t>Total Tons DM Needed:</t>
  </si>
  <si>
    <t>Total Tons "As Is" Needed:</t>
  </si>
  <si>
    <t>%</t>
  </si>
  <si>
    <t>(Mcal/cwt.)</t>
  </si>
  <si>
    <t>NE m</t>
  </si>
  <si>
    <t>NE g</t>
  </si>
  <si>
    <t>NE i</t>
  </si>
  <si>
    <t>Protein</t>
  </si>
  <si>
    <t>Fiber</t>
  </si>
  <si>
    <t>Energy</t>
  </si>
  <si>
    <t>Alfalfa Fresh</t>
  </si>
  <si>
    <t>Alfalfa Mature</t>
  </si>
  <si>
    <t>Alfalfa Silage</t>
  </si>
  <si>
    <t>Barley Hay</t>
  </si>
  <si>
    <t>Barley Silage</t>
  </si>
  <si>
    <t>Beet Pulp Wet</t>
  </si>
  <si>
    <t>Beet Pulp Dried</t>
  </si>
  <si>
    <t>Bromegrass Hay</t>
  </si>
  <si>
    <t xml:space="preserve">DM </t>
  </si>
  <si>
    <t xml:space="preserve">UIP </t>
  </si>
  <si>
    <t xml:space="preserve">CP </t>
  </si>
  <si>
    <t xml:space="preserve">TDN </t>
  </si>
  <si>
    <t xml:space="preserve">CF </t>
  </si>
  <si>
    <t xml:space="preserve">ADF </t>
  </si>
  <si>
    <t xml:space="preserve">NDF </t>
  </si>
  <si>
    <t xml:space="preserve">eNDF </t>
  </si>
  <si>
    <t>Corn Stover Mature (stalks)</t>
  </si>
  <si>
    <t>Corn Silage Milk Stage</t>
  </si>
  <si>
    <t>Corn Silage Mature</t>
  </si>
  <si>
    <t>Corn Grain Whole</t>
  </si>
  <si>
    <t>Corn Grain High Moisture</t>
  </si>
  <si>
    <t>Distillers Grain, Corn, Dry</t>
  </si>
  <si>
    <t>Distillers Grain, Corn, Wet</t>
  </si>
  <si>
    <t>Grass Hay</t>
  </si>
  <si>
    <t>Oat hay</t>
  </si>
  <si>
    <t>Oat Silage</t>
  </si>
  <si>
    <t>Oat Grain</t>
  </si>
  <si>
    <t>Sorghum Stover</t>
  </si>
  <si>
    <t>Sorghum Silage</t>
  </si>
  <si>
    <t>Soybean Meal, Solv. Ext. 44% CP</t>
  </si>
  <si>
    <t>Soybean Meal, Solv. Ext. 49% CP</t>
  </si>
  <si>
    <t>Triticale Silage</t>
  </si>
  <si>
    <t>Wheat Straw</t>
  </si>
  <si>
    <t>All values except dry matter (DM) are shown on a DM basis.</t>
  </si>
  <si>
    <t>Data Source: Beef Magazine - March 2012</t>
  </si>
  <si>
    <t>Corn Earlage</t>
  </si>
  <si>
    <t>Triticale Hay</t>
  </si>
  <si>
    <t>Sudangrass Hay</t>
  </si>
  <si>
    <t>Sudangrass Silage</t>
  </si>
  <si>
    <t>Foodstuff:</t>
  </si>
  <si>
    <t>Silage by Yield</t>
  </si>
  <si>
    <t>Silage by Ton</t>
  </si>
  <si>
    <t>Silage Tons/Acre - "As Is"</t>
  </si>
  <si>
    <t>Estimated Yield "As Is"</t>
  </si>
  <si>
    <t>Estimated Earlage Yield (DM)</t>
  </si>
  <si>
    <t>"as is" tons/acre</t>
  </si>
  <si>
    <t>Earlage Value - Dry</t>
  </si>
  <si>
    <t>Earlage Value - Wet</t>
  </si>
  <si>
    <t>Earlage % Dry Matter</t>
  </si>
  <si>
    <t>Earlage Tons/Acre - "As Is"</t>
  </si>
  <si>
    <t xml:space="preserve">Earlage Yield DM Ton/Acre </t>
  </si>
  <si>
    <t>Earlage - Dry Matter</t>
  </si>
  <si>
    <t>Part 2.  Determining the costs of earlage at feeding.</t>
  </si>
  <si>
    <t>Custom Earlage Cutting Expense</t>
  </si>
  <si>
    <t>Cost per Ton</t>
  </si>
  <si>
    <t>Insert values from your farm into the YELLOW boxes below.</t>
  </si>
  <si>
    <t xml:space="preserve">The 2014 Silage/Earlage Decision Aid was developed through a partnership between SDSU Extension and the South Dakota Center for Farm/Ranch Management. The calculator may be used to estimate silage costs and values to the crop producer and livestock feeder. Silage growers and livestock producers may enter their inputs to aid in estimating a value for silage and earlage to be harvested from the field or a value to the bunk. </t>
  </si>
  <si>
    <r>
      <t xml:space="preserve">Pounds DM per day, per </t>
    </r>
    <r>
      <rPr>
        <b/>
        <sz val="10"/>
        <rFont val="Arial"/>
      </rPr>
      <t>COW</t>
    </r>
  </si>
  <si>
    <r>
      <t xml:space="preserve">Pounds DM per day, per </t>
    </r>
    <r>
      <rPr>
        <b/>
        <sz val="10"/>
        <rFont val="Arial"/>
      </rPr>
      <t>CALF</t>
    </r>
  </si>
  <si>
    <r>
      <t xml:space="preserve">Pounds DM per day, per </t>
    </r>
    <r>
      <rPr>
        <b/>
        <sz val="12"/>
        <rFont val="Arial"/>
      </rPr>
      <t>COW</t>
    </r>
  </si>
  <si>
    <r>
      <t xml:space="preserve">Pounds DM per day, per </t>
    </r>
    <r>
      <rPr>
        <b/>
        <sz val="12"/>
        <rFont val="Arial"/>
      </rPr>
      <t>CALF</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</si>
</sst>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0.00"/>
    <numFmt numFmtId="165" formatCode="0.0"/>
    <numFmt numFmtId="166" formatCode="#,##0.0"/>
  </numFmts>
  <fonts count="14" x14ac:knownFonts="1">
    <font>
      <sz val="11"/>
      <color theme="1"/>
      <name val="Calibri"/>
      <family val="2"/>
      <scheme val="minor"/>
    </font>
    <font>
      <sz val="11"/>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sz val="12"/>
      <color theme="1"/>
      <name val="Arial"/>
    </font>
    <font>
      <b/>
      <sz val="12"/>
      <color theme="1"/>
      <name val="Arial"/>
    </font>
    <font>
      <sz val="12"/>
      <name val="Arial"/>
    </font>
    <font>
      <b/>
      <sz val="10"/>
      <color theme="1"/>
      <name val="Arial"/>
    </font>
    <font>
      <sz val="10"/>
      <color theme="1"/>
      <name val="Arial"/>
    </font>
    <font>
      <sz val="14"/>
      <color theme="1"/>
      <name val="Arial"/>
      <family val="2"/>
    </font>
    <font>
      <sz val="10"/>
      <name val="Arial"/>
    </font>
    <font>
      <b/>
      <sz val="10"/>
      <name val="Arial"/>
    </font>
    <font>
      <b/>
      <sz val="12"/>
      <name val="Arial"/>
    </font>
  </fonts>
  <fills count="8">
    <fill>
      <patternFill patternType="none"/>
    </fill>
    <fill>
      <patternFill patternType="gray125"/>
    </fill>
    <fill>
      <patternFill patternType="solid">
        <fgColor theme="0" tint="-0.14999847407452621"/>
        <bgColor indexed="64"/>
      </patternFill>
    </fill>
    <fill>
      <patternFill patternType="solid">
        <fgColor rgb="FFFFDD00"/>
        <bgColor indexed="64"/>
      </patternFill>
    </fill>
    <fill>
      <patternFill patternType="solid">
        <fgColor rgb="FF00A160"/>
        <bgColor indexed="64"/>
      </patternFill>
    </fill>
    <fill>
      <patternFill patternType="solid">
        <fgColor rgb="FF7CC242"/>
        <bgColor indexed="64"/>
      </patternFill>
    </fill>
    <fill>
      <patternFill patternType="solid">
        <fgColor rgb="FF009CCB"/>
        <bgColor indexed="64"/>
      </patternFill>
    </fill>
    <fill>
      <patternFill patternType="solid">
        <fgColor rgb="FFFFDA00"/>
        <bgColor indexed="64"/>
      </patternFill>
    </fill>
  </fills>
  <borders count="48">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s>
  <cellStyleXfs count="5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52">
    <xf numFmtId="0" fontId="0" fillId="0" borderId="0" xfId="0"/>
    <xf numFmtId="0" fontId="6" fillId="0" borderId="0" xfId="0" applyFont="1" applyBorder="1" applyAlignment="1" applyProtection="1">
      <alignment horizontal="center"/>
    </xf>
    <xf numFmtId="164" fontId="6" fillId="0" borderId="0" xfId="0" applyNumberFormat="1" applyFont="1" applyBorder="1" applyAlignment="1" applyProtection="1">
      <alignment horizontal="left"/>
    </xf>
    <xf numFmtId="164" fontId="6" fillId="0" borderId="0" xfId="0" applyNumberFormat="1" applyFont="1" applyBorder="1" applyAlignment="1" applyProtection="1">
      <alignment horizontal="center"/>
    </xf>
    <xf numFmtId="0" fontId="5" fillId="0" borderId="0" xfId="0" applyFont="1" applyBorder="1" applyAlignment="1" applyProtection="1">
      <alignment horizontal="center"/>
    </xf>
    <xf numFmtId="0" fontId="5" fillId="0" borderId="0" xfId="0" applyFont="1" applyBorder="1" applyProtection="1"/>
    <xf numFmtId="0" fontId="6" fillId="0" borderId="0" xfId="0" applyFont="1" applyBorder="1" applyAlignment="1" applyProtection="1">
      <alignment horizontal="left"/>
    </xf>
    <xf numFmtId="0" fontId="6" fillId="0" borderId="0" xfId="0" applyFont="1" applyBorder="1" applyAlignment="1" applyProtection="1">
      <alignment horizontal="center" vertical="center" wrapText="1"/>
    </xf>
    <xf numFmtId="0" fontId="5" fillId="0" borderId="0" xfId="0" applyFont="1" applyBorder="1" applyAlignment="1" applyProtection="1">
      <alignment horizontal="left"/>
    </xf>
    <xf numFmtId="164" fontId="5" fillId="0" borderId="0" xfId="0" applyNumberFormat="1" applyFont="1" applyBorder="1" applyAlignment="1" applyProtection="1">
      <alignment horizontal="center"/>
    </xf>
    <xf numFmtId="164" fontId="5" fillId="0" borderId="0" xfId="0" applyNumberFormat="1" applyFont="1" applyBorder="1" applyAlignment="1" applyProtection="1">
      <alignment horizontal="left"/>
    </xf>
    <xf numFmtId="0" fontId="5" fillId="0" borderId="0" xfId="0" applyFont="1" applyFill="1" applyBorder="1"/>
    <xf numFmtId="43" fontId="5" fillId="0" borderId="0" xfId="0" applyNumberFormat="1" applyFont="1" applyFill="1" applyBorder="1" applyAlignment="1">
      <alignment horizontal="right"/>
    </xf>
    <xf numFmtId="0" fontId="5" fillId="0" borderId="0" xfId="0" applyFont="1" applyBorder="1"/>
    <xf numFmtId="0" fontId="9" fillId="0" borderId="0" xfId="0" applyFont="1" applyBorder="1" applyAlignment="1" applyProtection="1">
      <alignment horizontal="center"/>
    </xf>
    <xf numFmtId="0" fontId="9" fillId="0" borderId="0" xfId="0" applyFont="1" applyBorder="1" applyProtection="1"/>
    <xf numFmtId="0" fontId="8" fillId="0" borderId="0" xfId="0" applyFont="1" applyBorder="1" applyAlignment="1" applyProtection="1">
      <alignment horizontal="left"/>
    </xf>
    <xf numFmtId="0" fontId="8" fillId="0" borderId="0" xfId="0" applyFont="1" applyBorder="1" applyAlignment="1" applyProtection="1">
      <alignment horizontal="center" vertical="center" wrapText="1"/>
    </xf>
    <xf numFmtId="0" fontId="9" fillId="0" borderId="0" xfId="0" applyFont="1" applyBorder="1"/>
    <xf numFmtId="0" fontId="9" fillId="0" borderId="0" xfId="0" applyFont="1" applyFill="1" applyBorder="1"/>
    <xf numFmtId="43" fontId="9" fillId="0" borderId="0" xfId="0" applyNumberFormat="1" applyFont="1" applyFill="1" applyBorder="1" applyAlignment="1">
      <alignment horizontal="right"/>
    </xf>
    <xf numFmtId="0" fontId="9" fillId="0" borderId="0" xfId="0" applyFont="1" applyBorder="1" applyAlignment="1">
      <alignment horizontal="right"/>
    </xf>
    <xf numFmtId="0" fontId="8" fillId="0" borderId="0" xfId="0" applyFont="1" applyBorder="1"/>
    <xf numFmtId="0" fontId="8" fillId="0" borderId="0" xfId="0" applyFont="1" applyFill="1" applyBorder="1"/>
    <xf numFmtId="164" fontId="9" fillId="0" borderId="0" xfId="0" applyNumberFormat="1" applyFont="1" applyBorder="1" applyAlignment="1" applyProtection="1">
      <alignment horizontal="center"/>
    </xf>
    <xf numFmtId="0" fontId="6" fillId="4" borderId="0" xfId="0" applyFont="1" applyFill="1" applyBorder="1" applyAlignment="1" applyProtection="1">
      <alignment horizontal="left" vertical="center"/>
    </xf>
    <xf numFmtId="0" fontId="6" fillId="4" borderId="0" xfId="0" applyFont="1" applyFill="1" applyBorder="1" applyAlignment="1" applyProtection="1">
      <alignment horizontal="center" vertical="center"/>
    </xf>
    <xf numFmtId="0" fontId="6" fillId="4" borderId="0" xfId="0" applyFont="1" applyFill="1" applyBorder="1" applyAlignment="1" applyProtection="1">
      <alignment horizontal="left"/>
    </xf>
    <xf numFmtId="0" fontId="6" fillId="4" borderId="0" xfId="0" applyFont="1" applyFill="1" applyBorder="1" applyAlignment="1" applyProtection="1">
      <alignment horizontal="center"/>
    </xf>
    <xf numFmtId="0" fontId="9" fillId="5" borderId="0" xfId="0" applyFont="1" applyFill="1" applyBorder="1" applyAlignment="1">
      <alignment horizontal="right"/>
    </xf>
    <xf numFmtId="2" fontId="8" fillId="4" borderId="0" xfId="0" applyNumberFormat="1" applyFont="1" applyFill="1" applyBorder="1" applyAlignment="1">
      <alignment horizontal="right"/>
    </xf>
    <xf numFmtId="0" fontId="9" fillId="3" borderId="0" xfId="0" applyFont="1" applyFill="1" applyBorder="1" applyAlignment="1" applyProtection="1">
      <alignment horizontal="right"/>
      <protection locked="0"/>
    </xf>
    <xf numFmtId="9" fontId="9" fillId="3" borderId="0" xfId="3" applyFont="1" applyFill="1" applyBorder="1" applyAlignment="1" applyProtection="1">
      <alignment horizontal="right"/>
      <protection locked="0"/>
    </xf>
    <xf numFmtId="164" fontId="8" fillId="0" borderId="1" xfId="0" applyNumberFormat="1" applyFont="1" applyBorder="1" applyAlignment="1" applyProtection="1">
      <alignment horizontal="center"/>
    </xf>
    <xf numFmtId="164" fontId="8" fillId="3" borderId="21" xfId="0" applyNumberFormat="1" applyFont="1" applyFill="1" applyBorder="1" applyAlignment="1" applyProtection="1">
      <alignment horizontal="center"/>
    </xf>
    <xf numFmtId="164" fontId="8" fillId="0" borderId="16" xfId="0" applyNumberFormat="1" applyFont="1" applyBorder="1" applyAlignment="1" applyProtection="1">
      <alignment horizontal="center"/>
    </xf>
    <xf numFmtId="164" fontId="8" fillId="3" borderId="17" xfId="0" applyNumberFormat="1" applyFont="1" applyFill="1" applyBorder="1" applyAlignment="1" applyProtection="1">
      <alignment horizontal="center"/>
    </xf>
    <xf numFmtId="0" fontId="8" fillId="5" borderId="17" xfId="0" applyFont="1" applyFill="1" applyBorder="1" applyAlignment="1" applyProtection="1">
      <alignment horizontal="center"/>
    </xf>
    <xf numFmtId="0" fontId="8" fillId="4" borderId="17" xfId="0" applyFont="1" applyFill="1" applyBorder="1" applyAlignment="1" applyProtection="1">
      <alignment horizontal="center"/>
    </xf>
    <xf numFmtId="0" fontId="8" fillId="4" borderId="17" xfId="0" applyFont="1" applyFill="1" applyBorder="1" applyProtection="1"/>
    <xf numFmtId="0" fontId="8" fillId="6" borderId="17" xfId="0" applyFont="1" applyFill="1" applyBorder="1" applyAlignment="1" applyProtection="1">
      <alignment horizontal="center"/>
    </xf>
    <xf numFmtId="0" fontId="8" fillId="6" borderId="18" xfId="0" applyFont="1" applyFill="1" applyBorder="1" applyAlignment="1" applyProtection="1">
      <alignment horizontal="center"/>
    </xf>
    <xf numFmtId="164" fontId="8" fillId="0" borderId="19" xfId="0" applyNumberFormat="1" applyFont="1" applyBorder="1" applyAlignment="1" applyProtection="1">
      <alignment horizontal="left"/>
    </xf>
    <xf numFmtId="164" fontId="8" fillId="3" borderId="7" xfId="0" applyNumberFormat="1" applyFont="1" applyFill="1" applyBorder="1" applyAlignment="1" applyProtection="1">
      <alignment horizontal="center"/>
    </xf>
    <xf numFmtId="0" fontId="8" fillId="4" borderId="7" xfId="0" applyFont="1" applyFill="1" applyBorder="1" applyAlignment="1" applyProtection="1">
      <alignment horizontal="center"/>
    </xf>
    <xf numFmtId="0" fontId="8" fillId="4" borderId="7" xfId="0" applyFont="1" applyFill="1" applyBorder="1" applyProtection="1"/>
    <xf numFmtId="0" fontId="8" fillId="6" borderId="7" xfId="0" applyFont="1" applyFill="1" applyBorder="1" applyAlignment="1" applyProtection="1">
      <alignment horizontal="center"/>
    </xf>
    <xf numFmtId="0" fontId="8" fillId="6" borderId="20" xfId="0" applyFont="1" applyFill="1" applyBorder="1" applyAlignment="1" applyProtection="1">
      <alignment horizontal="center"/>
    </xf>
    <xf numFmtId="164" fontId="9" fillId="0" borderId="9" xfId="0" applyNumberFormat="1" applyFont="1" applyBorder="1" applyAlignment="1" applyProtection="1">
      <alignment horizontal="left"/>
    </xf>
    <xf numFmtId="1" fontId="9" fillId="0" borderId="46" xfId="0" applyNumberFormat="1" applyFont="1" applyBorder="1" applyAlignment="1" applyProtection="1">
      <alignment horizontal="center"/>
    </xf>
    <xf numFmtId="1" fontId="9" fillId="2" borderId="33" xfId="0" applyNumberFormat="1" applyFont="1" applyFill="1" applyBorder="1" applyAlignment="1" applyProtection="1">
      <alignment horizontal="center"/>
    </xf>
    <xf numFmtId="1" fontId="9" fillId="0" borderId="47" xfId="0" applyNumberFormat="1" applyFont="1" applyBorder="1" applyAlignment="1" applyProtection="1">
      <alignment horizontal="center"/>
    </xf>
    <xf numFmtId="1" fontId="9" fillId="0" borderId="45" xfId="0" applyNumberFormat="1" applyFont="1" applyBorder="1" applyAlignment="1" applyProtection="1">
      <alignment horizontal="center"/>
    </xf>
    <xf numFmtId="1" fontId="9" fillId="0" borderId="47" xfId="0" applyNumberFormat="1" applyFont="1" applyBorder="1" applyProtection="1"/>
    <xf numFmtId="1" fontId="9" fillId="0" borderId="10" xfId="0" applyNumberFormat="1" applyFont="1" applyBorder="1" applyAlignment="1" applyProtection="1">
      <alignment horizontal="center"/>
    </xf>
    <xf numFmtId="164" fontId="9" fillId="0" borderId="11" xfId="0" applyNumberFormat="1" applyFont="1" applyBorder="1" applyAlignment="1" applyProtection="1">
      <alignment horizontal="left"/>
    </xf>
    <xf numFmtId="1" fontId="9" fillId="0" borderId="4" xfId="0" applyNumberFormat="1" applyFont="1" applyBorder="1" applyAlignment="1" applyProtection="1">
      <alignment horizontal="center"/>
    </xf>
    <xf numFmtId="1" fontId="9" fillId="2" borderId="34" xfId="0" applyNumberFormat="1" applyFont="1" applyFill="1" applyBorder="1" applyAlignment="1" applyProtection="1">
      <alignment horizontal="center"/>
    </xf>
    <xf numFmtId="1" fontId="9" fillId="0" borderId="6" xfId="0" applyNumberFormat="1" applyFont="1" applyBorder="1" applyAlignment="1" applyProtection="1">
      <alignment horizontal="center"/>
    </xf>
    <xf numFmtId="1" fontId="9" fillId="0" borderId="3" xfId="0" applyNumberFormat="1" applyFont="1" applyBorder="1" applyAlignment="1" applyProtection="1">
      <alignment horizontal="center"/>
    </xf>
    <xf numFmtId="1" fontId="9" fillId="0" borderId="6" xfId="0" applyNumberFormat="1" applyFont="1" applyBorder="1" applyProtection="1"/>
    <xf numFmtId="1" fontId="9" fillId="0" borderId="12" xfId="0" applyNumberFormat="1" applyFont="1" applyBorder="1" applyAlignment="1" applyProtection="1">
      <alignment horizontal="center"/>
    </xf>
    <xf numFmtId="164" fontId="9" fillId="0" borderId="40" xfId="0" applyNumberFormat="1" applyFont="1" applyBorder="1" applyAlignment="1" applyProtection="1">
      <alignment horizontal="left"/>
    </xf>
    <xf numFmtId="1" fontId="9" fillId="0" borderId="28" xfId="0" applyNumberFormat="1" applyFont="1" applyBorder="1" applyAlignment="1" applyProtection="1">
      <alignment horizontal="center"/>
    </xf>
    <xf numFmtId="1" fontId="9" fillId="2" borderId="35" xfId="0" applyNumberFormat="1" applyFont="1" applyFill="1" applyBorder="1" applyAlignment="1" applyProtection="1">
      <alignment horizontal="center"/>
    </xf>
    <xf numFmtId="1" fontId="9" fillId="0" borderId="31" xfId="0" applyNumberFormat="1" applyFont="1" applyBorder="1" applyAlignment="1" applyProtection="1">
      <alignment horizontal="center"/>
    </xf>
    <xf numFmtId="1" fontId="9" fillId="0" borderId="23" xfId="0" applyNumberFormat="1" applyFont="1" applyBorder="1" applyAlignment="1" applyProtection="1">
      <alignment horizontal="center"/>
    </xf>
    <xf numFmtId="1" fontId="9" fillId="0" borderId="31" xfId="0" applyNumberFormat="1" applyFont="1" applyBorder="1" applyProtection="1"/>
    <xf numFmtId="1" fontId="9" fillId="0" borderId="41" xfId="0" applyNumberFormat="1" applyFont="1" applyBorder="1" applyAlignment="1" applyProtection="1">
      <alignment horizontal="center"/>
    </xf>
    <xf numFmtId="164" fontId="9" fillId="2" borderId="24" xfId="0" applyNumberFormat="1" applyFont="1" applyFill="1" applyBorder="1" applyAlignment="1" applyProtection="1">
      <alignment horizontal="left"/>
    </xf>
    <xf numFmtId="1" fontId="9" fillId="2" borderId="29" xfId="0" applyNumberFormat="1" applyFont="1" applyFill="1" applyBorder="1" applyAlignment="1" applyProtection="1">
      <alignment horizontal="center"/>
    </xf>
    <xf numFmtId="1" fontId="9" fillId="2" borderId="15" xfId="0" applyNumberFormat="1" applyFont="1" applyFill="1" applyBorder="1" applyAlignment="1" applyProtection="1">
      <alignment horizontal="center"/>
    </xf>
    <xf numFmtId="1" fontId="9" fillId="2" borderId="32" xfId="0" applyNumberFormat="1" applyFont="1" applyFill="1" applyBorder="1" applyAlignment="1" applyProtection="1">
      <alignment horizontal="center"/>
    </xf>
    <xf numFmtId="1" fontId="9" fillId="2" borderId="25" xfId="0" applyNumberFormat="1" applyFont="1" applyFill="1" applyBorder="1" applyAlignment="1" applyProtection="1">
      <alignment horizontal="center"/>
    </xf>
    <xf numFmtId="1" fontId="9" fillId="2" borderId="32" xfId="0" applyNumberFormat="1" applyFont="1" applyFill="1" applyBorder="1" applyProtection="1"/>
    <xf numFmtId="1" fontId="9" fillId="2" borderId="26" xfId="0" applyNumberFormat="1" applyFont="1" applyFill="1" applyBorder="1" applyAlignment="1" applyProtection="1">
      <alignment horizontal="center"/>
    </xf>
    <xf numFmtId="164" fontId="9" fillId="0" borderId="38" xfId="0" applyNumberFormat="1" applyFont="1" applyBorder="1" applyAlignment="1" applyProtection="1">
      <alignment horizontal="left"/>
    </xf>
    <xf numFmtId="1" fontId="9" fillId="0" borderId="27" xfId="0" applyNumberFormat="1" applyFont="1" applyBorder="1" applyAlignment="1" applyProtection="1">
      <alignment horizontal="center"/>
    </xf>
    <xf numFmtId="1" fontId="9" fillId="2" borderId="36" xfId="0" applyNumberFormat="1" applyFont="1" applyFill="1" applyBorder="1" applyAlignment="1" applyProtection="1">
      <alignment horizontal="center"/>
    </xf>
    <xf numFmtId="1" fontId="9" fillId="0" borderId="30" xfId="0" applyNumberFormat="1" applyFont="1" applyBorder="1" applyAlignment="1" applyProtection="1">
      <alignment horizontal="center"/>
    </xf>
    <xf numFmtId="1" fontId="9" fillId="0" borderId="22" xfId="0" applyNumberFormat="1" applyFont="1" applyBorder="1" applyAlignment="1" applyProtection="1">
      <alignment horizontal="center"/>
    </xf>
    <xf numFmtId="1" fontId="9" fillId="0" borderId="30" xfId="0" applyNumberFormat="1" applyFont="1" applyBorder="1" applyProtection="1"/>
    <xf numFmtId="1" fontId="9" fillId="0" borderId="39" xfId="0" applyNumberFormat="1" applyFont="1" applyBorder="1" applyAlignment="1" applyProtection="1">
      <alignment horizontal="center"/>
    </xf>
    <xf numFmtId="164" fontId="9" fillId="0" borderId="13" xfId="0" applyNumberFormat="1" applyFont="1" applyBorder="1" applyAlignment="1" applyProtection="1">
      <alignment horizontal="left"/>
    </xf>
    <xf numFmtId="1" fontId="9" fillId="0" borderId="42" xfId="0" applyNumberFormat="1" applyFont="1" applyBorder="1" applyAlignment="1" applyProtection="1">
      <alignment horizontal="center"/>
    </xf>
    <xf numFmtId="1" fontId="9" fillId="2" borderId="37" xfId="0" applyNumberFormat="1" applyFont="1" applyFill="1" applyBorder="1" applyAlignment="1" applyProtection="1">
      <alignment horizontal="center"/>
    </xf>
    <xf numFmtId="1" fontId="9" fillId="0" borderId="43" xfId="0" applyNumberFormat="1" applyFont="1" applyBorder="1" applyAlignment="1" applyProtection="1">
      <alignment horizontal="center"/>
    </xf>
    <xf numFmtId="1" fontId="9" fillId="0" borderId="44" xfId="0" applyNumberFormat="1" applyFont="1" applyBorder="1" applyAlignment="1" applyProtection="1">
      <alignment horizontal="center"/>
    </xf>
    <xf numFmtId="1" fontId="9" fillId="0" borderId="43" xfId="0" applyNumberFormat="1" applyFont="1" applyBorder="1" applyProtection="1"/>
    <xf numFmtId="1" fontId="9" fillId="0" borderId="14" xfId="0" applyNumberFormat="1" applyFont="1" applyBorder="1" applyAlignment="1" applyProtection="1">
      <alignment horizontal="center"/>
    </xf>
    <xf numFmtId="2" fontId="9" fillId="5" borderId="0" xfId="0" applyNumberFormat="1" applyFont="1" applyFill="1" applyBorder="1" applyAlignment="1">
      <alignment horizontal="right"/>
    </xf>
    <xf numFmtId="9" fontId="9" fillId="3" borderId="0" xfId="1" applyNumberFormat="1" applyFont="1" applyFill="1" applyBorder="1" applyAlignment="1" applyProtection="1">
      <alignment horizontal="right"/>
      <protection locked="0"/>
    </xf>
    <xf numFmtId="0" fontId="6" fillId="0" borderId="0" xfId="0" applyFont="1" applyFill="1" applyBorder="1" applyAlignment="1" applyProtection="1">
      <alignment horizontal="center"/>
    </xf>
    <xf numFmtId="0" fontId="6" fillId="0" borderId="0" xfId="0" applyFont="1" applyFill="1" applyBorder="1" applyAlignment="1" applyProtection="1">
      <alignment horizontal="left"/>
    </xf>
    <xf numFmtId="0" fontId="8" fillId="0" borderId="0" xfId="0" applyFont="1" applyFill="1" applyBorder="1" applyAlignment="1" applyProtection="1">
      <alignment vertical="center"/>
    </xf>
    <xf numFmtId="0" fontId="5" fillId="4" borderId="0" xfId="0" applyFont="1" applyFill="1" applyBorder="1" applyAlignment="1">
      <alignment horizontal="right"/>
    </xf>
    <xf numFmtId="0" fontId="8" fillId="0" borderId="0" xfId="0" applyFont="1" applyBorder="1" applyAlignment="1" applyProtection="1">
      <alignment horizontal="right" vertical="center" wrapText="1"/>
    </xf>
    <xf numFmtId="4" fontId="7" fillId="0" borderId="0" xfId="0" applyNumberFormat="1" applyFont="1" applyFill="1" applyBorder="1" applyAlignment="1" applyProtection="1">
      <alignment horizontal="right"/>
    </xf>
    <xf numFmtId="2" fontId="5" fillId="0" borderId="0" xfId="0" applyNumberFormat="1" applyFont="1" applyFill="1" applyBorder="1" applyAlignment="1" applyProtection="1">
      <alignment horizontal="right"/>
    </xf>
    <xf numFmtId="164" fontId="5" fillId="0" borderId="0" xfId="0" applyNumberFormat="1" applyFont="1" applyBorder="1" applyAlignment="1" applyProtection="1">
      <alignment horizontal="right"/>
    </xf>
    <xf numFmtId="164" fontId="6" fillId="4" borderId="0" xfId="0" applyNumberFormat="1" applyFont="1" applyFill="1" applyBorder="1" applyAlignment="1" applyProtection="1">
      <alignment horizontal="right" vertical="center"/>
    </xf>
    <xf numFmtId="164" fontId="7" fillId="0" borderId="0" xfId="0" applyNumberFormat="1" applyFont="1" applyFill="1" applyBorder="1" applyAlignment="1" applyProtection="1">
      <alignment horizontal="right"/>
    </xf>
    <xf numFmtId="164" fontId="6" fillId="4" borderId="0" xfId="0" applyNumberFormat="1" applyFont="1" applyFill="1" applyBorder="1" applyAlignment="1" applyProtection="1">
      <alignment horizontal="right"/>
    </xf>
    <xf numFmtId="164" fontId="6" fillId="0" borderId="0" xfId="0" applyNumberFormat="1" applyFont="1" applyFill="1" applyBorder="1" applyAlignment="1" applyProtection="1">
      <alignment horizontal="right"/>
    </xf>
    <xf numFmtId="0" fontId="5" fillId="0" borderId="0" xfId="0" applyFont="1" applyBorder="1" applyAlignment="1" applyProtection="1">
      <alignment horizontal="right"/>
    </xf>
    <xf numFmtId="0" fontId="9" fillId="0" borderId="0" xfId="0" applyFont="1" applyBorder="1" applyAlignment="1" applyProtection="1">
      <alignment horizontal="right"/>
    </xf>
    <xf numFmtId="164" fontId="5" fillId="3" borderId="8" xfId="0" applyNumberFormat="1" applyFont="1" applyFill="1" applyBorder="1" applyAlignment="1" applyProtection="1">
      <alignment horizontal="right"/>
      <protection locked="0"/>
    </xf>
    <xf numFmtId="166" fontId="5" fillId="3" borderId="5" xfId="0" applyNumberFormat="1" applyFont="1" applyFill="1" applyBorder="1" applyAlignment="1" applyProtection="1">
      <alignment horizontal="right"/>
      <protection locked="0"/>
    </xf>
    <xf numFmtId="165" fontId="5" fillId="3" borderId="5" xfId="0" applyNumberFormat="1" applyFont="1" applyFill="1" applyBorder="1" applyAlignment="1" applyProtection="1">
      <alignment horizontal="right"/>
      <protection locked="0"/>
    </xf>
    <xf numFmtId="165" fontId="5" fillId="0" borderId="0" xfId="0" applyNumberFormat="1" applyFont="1" applyFill="1" applyBorder="1" applyAlignment="1" applyProtection="1">
      <alignment horizontal="right"/>
    </xf>
    <xf numFmtId="164" fontId="7" fillId="3" borderId="8" xfId="0" applyNumberFormat="1" applyFont="1" applyFill="1" applyBorder="1" applyAlignment="1" applyProtection="1">
      <alignment horizontal="right"/>
      <protection locked="0"/>
    </xf>
    <xf numFmtId="164" fontId="7" fillId="3" borderId="5" xfId="0" applyNumberFormat="1" applyFont="1" applyFill="1" applyBorder="1" applyAlignment="1" applyProtection="1">
      <alignment horizontal="right"/>
      <protection locked="0"/>
    </xf>
    <xf numFmtId="1" fontId="7" fillId="3" borderId="8" xfId="0" applyNumberFormat="1" applyFont="1" applyFill="1" applyBorder="1" applyAlignment="1" applyProtection="1">
      <alignment horizontal="right"/>
      <protection locked="0"/>
    </xf>
    <xf numFmtId="164" fontId="5" fillId="3" borderId="5" xfId="0" applyNumberFormat="1" applyFont="1" applyFill="1" applyBorder="1" applyAlignment="1" applyProtection="1">
      <alignment horizontal="right"/>
      <protection locked="0"/>
    </xf>
    <xf numFmtId="2" fontId="5" fillId="0" borderId="0" xfId="0" applyNumberFormat="1" applyFont="1" applyBorder="1" applyAlignment="1" applyProtection="1">
      <alignment horizontal="right"/>
    </xf>
    <xf numFmtId="164" fontId="7" fillId="3" borderId="0" xfId="0" applyNumberFormat="1" applyFont="1" applyFill="1" applyBorder="1" applyAlignment="1" applyProtection="1">
      <alignment horizontal="right"/>
      <protection locked="0"/>
    </xf>
    <xf numFmtId="1" fontId="7" fillId="3" borderId="0" xfId="0" applyNumberFormat="1" applyFont="1" applyFill="1" applyBorder="1" applyAlignment="1" applyProtection="1">
      <alignment horizontal="right"/>
      <protection locked="0"/>
    </xf>
    <xf numFmtId="164" fontId="5" fillId="7" borderId="8" xfId="0" applyNumberFormat="1" applyFont="1" applyFill="1" applyBorder="1" applyAlignment="1" applyProtection="1">
      <alignment horizontal="right"/>
      <protection locked="0"/>
    </xf>
    <xf numFmtId="2" fontId="5" fillId="7" borderId="5" xfId="0" applyNumberFormat="1" applyFont="1" applyFill="1" applyBorder="1" applyAlignment="1" applyProtection="1">
      <alignment horizontal="right"/>
      <protection locked="0"/>
    </xf>
    <xf numFmtId="9" fontId="5" fillId="7" borderId="5" xfId="3" applyFont="1" applyFill="1" applyBorder="1" applyAlignment="1" applyProtection="1">
      <alignment horizontal="right"/>
      <protection locked="0"/>
    </xf>
    <xf numFmtId="164" fontId="7" fillId="7" borderId="8" xfId="0" applyNumberFormat="1" applyFont="1" applyFill="1" applyBorder="1" applyAlignment="1" applyProtection="1">
      <alignment horizontal="right"/>
      <protection locked="0"/>
    </xf>
    <xf numFmtId="1" fontId="7" fillId="7" borderId="8" xfId="0" applyNumberFormat="1" applyFont="1" applyFill="1" applyBorder="1" applyAlignment="1" applyProtection="1">
      <alignment horizontal="right"/>
      <protection locked="0"/>
    </xf>
    <xf numFmtId="2" fontId="5" fillId="5" borderId="0" xfId="0" applyNumberFormat="1" applyFont="1" applyFill="1" applyBorder="1" applyAlignment="1">
      <alignment horizontal="right"/>
    </xf>
    <xf numFmtId="2" fontId="5" fillId="4" borderId="0" xfId="0" applyNumberFormat="1" applyFont="1" applyFill="1" applyBorder="1" applyAlignment="1">
      <alignment horizontal="right"/>
    </xf>
    <xf numFmtId="0" fontId="5" fillId="7" borderId="8" xfId="0" applyFont="1" applyFill="1" applyBorder="1" applyAlignment="1" applyProtection="1">
      <alignment horizontal="right"/>
      <protection locked="0"/>
    </xf>
    <xf numFmtId="0" fontId="5" fillId="7" borderId="5" xfId="0" applyFont="1" applyFill="1" applyBorder="1" applyAlignment="1" applyProtection="1">
      <alignment horizontal="right"/>
      <protection locked="0"/>
    </xf>
    <xf numFmtId="44" fontId="5" fillId="0" borderId="0" xfId="2" applyFont="1" applyBorder="1"/>
    <xf numFmtId="164" fontId="5" fillId="0" borderId="0" xfId="2" applyNumberFormat="1" applyFont="1" applyBorder="1"/>
    <xf numFmtId="0" fontId="6" fillId="4" borderId="0" xfId="0" applyFont="1" applyFill="1" applyBorder="1"/>
    <xf numFmtId="164" fontId="6" fillId="4" borderId="0" xfId="2" applyNumberFormat="1" applyFont="1" applyFill="1" applyBorder="1"/>
    <xf numFmtId="164" fontId="9" fillId="0" borderId="0" xfId="0" applyNumberFormat="1" applyFont="1" applyBorder="1" applyAlignment="1" applyProtection="1">
      <alignment horizontal="center"/>
    </xf>
    <xf numFmtId="0" fontId="8" fillId="5" borderId="7" xfId="0" applyFont="1" applyFill="1" applyBorder="1" applyAlignment="1" applyProtection="1">
      <alignment horizontal="center"/>
    </xf>
    <xf numFmtId="164" fontId="10" fillId="0" borderId="0" xfId="0" applyNumberFormat="1" applyFont="1" applyBorder="1" applyAlignment="1" applyProtection="1">
      <alignment horizontal="left" wrapText="1"/>
    </xf>
    <xf numFmtId="0" fontId="11" fillId="0" borderId="0" xfId="0" applyFont="1" applyBorder="1"/>
    <xf numFmtId="0" fontId="7" fillId="0" borderId="0" xfId="0" applyFont="1" applyFill="1" applyBorder="1"/>
    <xf numFmtId="0" fontId="7" fillId="0" borderId="0" xfId="0" applyFont="1" applyBorder="1"/>
    <xf numFmtId="164" fontId="5" fillId="3" borderId="5" xfId="2" applyNumberFormat="1" applyFont="1" applyFill="1" applyBorder="1" applyProtection="1">
      <protection locked="0"/>
    </xf>
    <xf numFmtId="2" fontId="5" fillId="3" borderId="5" xfId="1" applyNumberFormat="1" applyFont="1" applyFill="1" applyBorder="1" applyProtection="1">
      <protection locked="0"/>
    </xf>
    <xf numFmtId="1" fontId="7" fillId="0" borderId="0" xfId="0" applyNumberFormat="1" applyFont="1" applyFill="1" applyBorder="1" applyAlignment="1" applyProtection="1">
      <alignment horizontal="right"/>
    </xf>
    <xf numFmtId="0" fontId="6" fillId="0" borderId="8" xfId="0" applyFont="1" applyBorder="1" applyAlignment="1" applyProtection="1">
      <alignment horizontal="left"/>
    </xf>
    <xf numFmtId="0" fontId="6" fillId="3" borderId="0" xfId="0" applyFont="1" applyFill="1" applyBorder="1" applyAlignment="1" applyProtection="1">
      <alignment horizontal="left"/>
    </xf>
    <xf numFmtId="0" fontId="8" fillId="0" borderId="8" xfId="0" applyFont="1" applyBorder="1" applyAlignment="1">
      <alignment horizontal="left"/>
    </xf>
    <xf numFmtId="0" fontId="8" fillId="3" borderId="0" xfId="0" applyFont="1" applyFill="1" applyBorder="1" applyAlignment="1" applyProtection="1">
      <alignment horizontal="left" vertical="center"/>
    </xf>
    <xf numFmtId="0" fontId="6" fillId="0" borderId="0" xfId="0" applyFont="1" applyBorder="1" applyAlignment="1" applyProtection="1">
      <alignment horizontal="left"/>
    </xf>
    <xf numFmtId="0" fontId="6" fillId="0" borderId="8" xfId="0" applyFont="1" applyBorder="1" applyAlignment="1">
      <alignment horizontal="left"/>
    </xf>
    <xf numFmtId="164" fontId="9" fillId="0" borderId="0" xfId="0" applyNumberFormat="1" applyFont="1" applyBorder="1" applyAlignment="1" applyProtection="1">
      <alignment horizontal="left"/>
    </xf>
    <xf numFmtId="164" fontId="9" fillId="0" borderId="0" xfId="0" applyNumberFormat="1" applyFont="1" applyBorder="1" applyAlignment="1" applyProtection="1">
      <alignment horizontal="center"/>
    </xf>
    <xf numFmtId="0" fontId="8" fillId="5" borderId="21" xfId="0" applyFont="1" applyFill="1" applyBorder="1" applyAlignment="1" applyProtection="1">
      <alignment horizontal="center"/>
    </xf>
    <xf numFmtId="0" fontId="8" fillId="4" borderId="21" xfId="0" applyFont="1" applyFill="1" applyBorder="1" applyAlignment="1" applyProtection="1">
      <alignment horizontal="center"/>
    </xf>
    <xf numFmtId="0" fontId="8" fillId="6" borderId="21" xfId="0" applyFont="1" applyFill="1" applyBorder="1" applyAlignment="1" applyProtection="1">
      <alignment horizontal="center"/>
    </xf>
    <xf numFmtId="0" fontId="8" fillId="6" borderId="2" xfId="0" applyFont="1" applyFill="1" applyBorder="1" applyAlignment="1" applyProtection="1">
      <alignment horizontal="center"/>
    </xf>
    <xf numFmtId="0" fontId="8" fillId="5" borderId="7" xfId="0" applyFont="1" applyFill="1" applyBorder="1" applyAlignment="1" applyProtection="1">
      <alignment horizontal="center"/>
    </xf>
  </cellXfs>
  <cellStyles count="58">
    <cellStyle name="Comma" xfId="1" builtinId="3"/>
    <cellStyle name="Currency" xfId="2" builtinId="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6" Type="http://schemas.openxmlformats.org/officeDocument/2006/relationships/worksheet" Target="worksheets/sheet6.xml"/><Relationship Id="rId11" Type="http://schemas.openxmlformats.org/officeDocument/2006/relationships/calcChain" Target="calcChain.xml"/><Relationship Id="rId1" Type="http://schemas.openxmlformats.org/officeDocument/2006/relationships/worksheet" Target="worksheets/sheet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6"/>
  <sheetViews>
    <sheetView showGridLines="0" tabSelected="1" view="pageLayout" workbookViewId="0">
      <selection activeCell="A3" sqref="A3"/>
    </sheetView>
  </sheetViews>
  <sheetFormatPr baseColWidth="10" defaultColWidth="38" defaultRowHeight="15" x14ac:dyDescent="0"/>
  <cols>
    <col min="1" max="1" width="82.83203125" style="4" customWidth="1"/>
    <col min="2" max="2" width="14" style="4" bestFit="1" customWidth="1"/>
    <col min="3" max="3" width="8.5" style="4" bestFit="1" customWidth="1"/>
    <col min="4" max="7" width="38" style="4"/>
    <col min="8" max="16384" width="38" style="5"/>
  </cols>
  <sheetData>
    <row r="1" spans="1:8" s="4" customFormat="1">
      <c r="A1" s="9"/>
      <c r="B1" s="9"/>
      <c r="H1" s="5"/>
    </row>
    <row r="2" spans="1:8" s="4" customFormat="1" ht="102">
      <c r="A2" s="132" t="s">
        <v>109</v>
      </c>
      <c r="B2" s="9"/>
      <c r="H2" s="5"/>
    </row>
    <row r="3" spans="1:8" s="4" customFormat="1">
      <c r="A3" s="9"/>
      <c r="B3" s="9"/>
      <c r="H3" s="5"/>
    </row>
    <row r="4" spans="1:8" s="4" customFormat="1">
      <c r="A4" s="9"/>
      <c r="B4" s="9"/>
      <c r="H4" s="5"/>
    </row>
    <row r="5" spans="1:8" s="4" customFormat="1">
      <c r="A5" s="9"/>
      <c r="B5" s="9"/>
      <c r="H5" s="5"/>
    </row>
    <row r="6" spans="1:8" s="4" customFormat="1">
      <c r="A6" s="9"/>
      <c r="B6" s="9"/>
      <c r="H6" s="5"/>
    </row>
    <row r="7" spans="1:8" s="4" customFormat="1">
      <c r="A7" s="9"/>
      <c r="B7" s="9"/>
      <c r="H7" s="5"/>
    </row>
    <row r="8" spans="1:8" s="4" customFormat="1">
      <c r="A8" s="9"/>
      <c r="B8" s="9"/>
      <c r="H8" s="5"/>
    </row>
    <row r="9" spans="1:8" s="4" customFormat="1">
      <c r="A9" s="9"/>
      <c r="B9" s="9"/>
      <c r="H9" s="5"/>
    </row>
    <row r="10" spans="1:8" s="4" customFormat="1">
      <c r="A10" s="9"/>
      <c r="B10" s="9"/>
      <c r="H10" s="5"/>
    </row>
    <row r="11" spans="1:8" s="4" customFormat="1">
      <c r="A11" s="9"/>
      <c r="B11" s="9"/>
      <c r="H11" s="5"/>
    </row>
    <row r="12" spans="1:8" s="4" customFormat="1">
      <c r="A12" s="9"/>
      <c r="B12" s="9"/>
      <c r="H12" s="5"/>
    </row>
    <row r="13" spans="1:8" s="4" customFormat="1">
      <c r="A13" s="9"/>
      <c r="B13" s="9"/>
      <c r="H13" s="5"/>
    </row>
    <row r="14" spans="1:8" s="4" customFormat="1">
      <c r="A14" s="9"/>
      <c r="B14" s="9"/>
      <c r="H14" s="5"/>
    </row>
    <row r="15" spans="1:8" s="4" customFormat="1">
      <c r="A15" s="9"/>
      <c r="B15" s="9"/>
      <c r="H15" s="5"/>
    </row>
    <row r="16" spans="1:8" s="4" customFormat="1">
      <c r="A16" s="9"/>
      <c r="B16" s="9"/>
      <c r="H16" s="5"/>
    </row>
    <row r="17" spans="1:8" s="4" customFormat="1">
      <c r="A17" s="9"/>
      <c r="B17" s="9"/>
      <c r="H17" s="5"/>
    </row>
    <row r="18" spans="1:8" s="4" customFormat="1">
      <c r="A18" s="9"/>
      <c r="B18" s="9"/>
      <c r="H18" s="5"/>
    </row>
    <row r="19" spans="1:8" s="4" customFormat="1">
      <c r="A19" s="9"/>
      <c r="B19" s="9"/>
      <c r="H19" s="5"/>
    </row>
    <row r="20" spans="1:8" s="4" customFormat="1">
      <c r="A20" s="9"/>
      <c r="B20" s="9"/>
      <c r="H20" s="5"/>
    </row>
    <row r="21" spans="1:8" s="4" customFormat="1">
      <c r="A21" s="9"/>
      <c r="B21" s="9"/>
      <c r="H21" s="5"/>
    </row>
    <row r="22" spans="1:8" s="4" customFormat="1">
      <c r="A22" s="9"/>
      <c r="B22" s="9"/>
      <c r="H22" s="5"/>
    </row>
    <row r="23" spans="1:8" s="4" customFormat="1">
      <c r="A23" s="9"/>
      <c r="B23" s="9"/>
      <c r="H23" s="5"/>
    </row>
    <row r="24" spans="1:8" s="4" customFormat="1">
      <c r="A24" s="9"/>
      <c r="B24" s="9"/>
      <c r="H24" s="5"/>
    </row>
    <row r="25" spans="1:8" s="4" customFormat="1">
      <c r="A25" s="9"/>
      <c r="B25" s="9"/>
      <c r="H25" s="5"/>
    </row>
    <row r="26" spans="1:8" s="4" customFormat="1">
      <c r="A26" s="9"/>
      <c r="B26" s="9"/>
      <c r="H26" s="5"/>
    </row>
    <row r="27" spans="1:8" s="4" customFormat="1">
      <c r="A27" s="9"/>
      <c r="B27" s="9"/>
      <c r="H27" s="5"/>
    </row>
    <row r="28" spans="1:8" s="4" customFormat="1">
      <c r="A28" s="9"/>
      <c r="B28" s="9"/>
      <c r="H28" s="5"/>
    </row>
    <row r="29" spans="1:8" s="4" customFormat="1">
      <c r="A29" s="9"/>
      <c r="B29" s="9"/>
      <c r="H29" s="5"/>
    </row>
    <row r="30" spans="1:8" s="4" customFormat="1">
      <c r="A30" s="9"/>
      <c r="B30" s="9"/>
      <c r="H30" s="5"/>
    </row>
    <row r="31" spans="1:8" s="4" customFormat="1">
      <c r="A31" s="9"/>
      <c r="B31" s="9"/>
      <c r="H31" s="5"/>
    </row>
    <row r="32" spans="1:8" s="4" customFormat="1">
      <c r="A32" s="9"/>
      <c r="B32" s="9"/>
      <c r="H32" s="5"/>
    </row>
    <row r="33" spans="1:8" s="4" customFormat="1">
      <c r="A33" s="9"/>
      <c r="B33" s="9"/>
      <c r="H33" s="5"/>
    </row>
    <row r="34" spans="1:8" s="4" customFormat="1">
      <c r="A34" s="9"/>
      <c r="B34" s="9"/>
      <c r="H34" s="5"/>
    </row>
    <row r="35" spans="1:8" s="4" customFormat="1">
      <c r="A35" s="9"/>
      <c r="B35" s="9"/>
      <c r="H35" s="5"/>
    </row>
    <row r="36" spans="1:8" s="4" customFormat="1">
      <c r="A36" s="9"/>
      <c r="B36" s="9"/>
      <c r="H36" s="5"/>
    </row>
    <row r="37" spans="1:8" s="4" customFormat="1">
      <c r="A37" s="9"/>
      <c r="B37" s="9"/>
      <c r="H37" s="5"/>
    </row>
    <row r="38" spans="1:8" s="4" customFormat="1">
      <c r="A38" s="9"/>
      <c r="B38" s="9"/>
      <c r="H38" s="5"/>
    </row>
    <row r="39" spans="1:8" s="4" customFormat="1">
      <c r="A39" s="9"/>
      <c r="B39" s="9"/>
      <c r="H39" s="5"/>
    </row>
    <row r="40" spans="1:8" s="4" customFormat="1">
      <c r="A40" s="9"/>
      <c r="B40" s="9"/>
      <c r="H40" s="5"/>
    </row>
    <row r="41" spans="1:8" s="4" customFormat="1">
      <c r="A41" s="9"/>
      <c r="B41" s="9"/>
      <c r="H41" s="5"/>
    </row>
    <row r="42" spans="1:8" s="4" customFormat="1">
      <c r="A42" s="9"/>
      <c r="B42" s="9"/>
      <c r="H42" s="5"/>
    </row>
    <row r="43" spans="1:8" s="4" customFormat="1">
      <c r="A43" s="9"/>
      <c r="B43" s="9"/>
      <c r="H43" s="5"/>
    </row>
    <row r="44" spans="1:8" s="4" customFormat="1">
      <c r="A44" s="9"/>
      <c r="B44" s="9"/>
      <c r="H44" s="5"/>
    </row>
    <row r="45" spans="1:8" s="4" customFormat="1">
      <c r="A45" s="9"/>
      <c r="B45" s="9"/>
      <c r="H45" s="5"/>
    </row>
    <row r="46" spans="1:8" s="4" customFormat="1">
      <c r="A46" s="9"/>
      <c r="B46" s="9"/>
      <c r="H46" s="5"/>
    </row>
    <row r="47" spans="1:8" s="4" customFormat="1">
      <c r="A47" s="9"/>
      <c r="B47" s="9"/>
      <c r="H47" s="5"/>
    </row>
    <row r="48" spans="1:8" s="4" customFormat="1">
      <c r="A48" s="9"/>
      <c r="B48" s="9"/>
      <c r="H48" s="5"/>
    </row>
    <row r="49" spans="1:8" s="4" customFormat="1">
      <c r="A49" s="9"/>
      <c r="B49" s="9"/>
      <c r="H49" s="5"/>
    </row>
    <row r="50" spans="1:8" s="4" customFormat="1">
      <c r="A50" s="9"/>
      <c r="B50" s="9"/>
      <c r="H50" s="5"/>
    </row>
    <row r="51" spans="1:8" s="4" customFormat="1">
      <c r="A51" s="9"/>
      <c r="B51" s="9"/>
      <c r="H51" s="5"/>
    </row>
    <row r="52" spans="1:8" s="4" customFormat="1">
      <c r="A52" s="9"/>
      <c r="B52" s="9"/>
      <c r="H52" s="5"/>
    </row>
    <row r="53" spans="1:8" s="4" customFormat="1">
      <c r="A53" s="9"/>
      <c r="B53" s="9"/>
      <c r="H53" s="5"/>
    </row>
    <row r="54" spans="1:8" s="4" customFormat="1">
      <c r="A54" s="9"/>
      <c r="B54" s="9"/>
      <c r="H54" s="5"/>
    </row>
    <row r="55" spans="1:8" s="4" customFormat="1">
      <c r="A55" s="9"/>
      <c r="B55" s="9"/>
      <c r="H55" s="5"/>
    </row>
    <row r="56" spans="1:8" s="4" customFormat="1">
      <c r="A56" s="9"/>
      <c r="B56" s="9"/>
      <c r="H56" s="5"/>
    </row>
    <row r="57" spans="1:8" s="4" customFormat="1">
      <c r="A57" s="9"/>
      <c r="B57" s="9"/>
      <c r="H57" s="5"/>
    </row>
    <row r="58" spans="1:8" s="4" customFormat="1">
      <c r="A58" s="9"/>
      <c r="B58" s="9"/>
      <c r="H58" s="5"/>
    </row>
    <row r="59" spans="1:8" s="4" customFormat="1">
      <c r="A59" s="9"/>
      <c r="B59" s="9"/>
      <c r="H59" s="5"/>
    </row>
    <row r="60" spans="1:8" s="4" customFormat="1">
      <c r="A60" s="9"/>
      <c r="B60" s="9"/>
      <c r="H60" s="5"/>
    </row>
    <row r="61" spans="1:8" s="4" customFormat="1">
      <c r="A61" s="9"/>
      <c r="B61" s="9"/>
      <c r="H61" s="5"/>
    </row>
    <row r="62" spans="1:8" s="4" customFormat="1">
      <c r="A62" s="9"/>
      <c r="B62" s="9"/>
      <c r="H62" s="5"/>
    </row>
    <row r="63" spans="1:8" s="4" customFormat="1">
      <c r="A63" s="9"/>
      <c r="B63" s="9"/>
      <c r="H63" s="5"/>
    </row>
    <row r="64" spans="1:8" s="4" customFormat="1">
      <c r="A64" s="9"/>
      <c r="B64" s="9"/>
      <c r="H64" s="5"/>
    </row>
    <row r="65" spans="1:8" s="4" customFormat="1">
      <c r="A65" s="9"/>
      <c r="B65" s="9"/>
      <c r="H65" s="5"/>
    </row>
    <row r="66" spans="1:8" s="4" customFormat="1">
      <c r="A66" s="9"/>
      <c r="B66" s="9"/>
      <c r="H66" s="5"/>
    </row>
    <row r="67" spans="1:8" s="4" customFormat="1">
      <c r="A67" s="9"/>
      <c r="B67" s="9"/>
      <c r="H67" s="5"/>
    </row>
    <row r="68" spans="1:8" s="4" customFormat="1">
      <c r="A68" s="9"/>
      <c r="B68" s="9"/>
      <c r="H68" s="5"/>
    </row>
    <row r="69" spans="1:8" s="4" customFormat="1">
      <c r="A69" s="9"/>
      <c r="B69" s="9"/>
      <c r="H69" s="5"/>
    </row>
    <row r="70" spans="1:8" s="4" customFormat="1">
      <c r="A70" s="9"/>
      <c r="B70" s="9"/>
      <c r="H70" s="5"/>
    </row>
    <row r="71" spans="1:8" s="4" customFormat="1">
      <c r="A71" s="9"/>
      <c r="B71" s="9"/>
      <c r="H71" s="5"/>
    </row>
    <row r="72" spans="1:8" s="4" customFormat="1">
      <c r="A72" s="9"/>
      <c r="B72" s="9"/>
      <c r="H72" s="5"/>
    </row>
    <row r="73" spans="1:8" s="4" customFormat="1">
      <c r="A73" s="9"/>
      <c r="B73" s="9"/>
      <c r="H73" s="5"/>
    </row>
    <row r="74" spans="1:8" s="4" customFormat="1">
      <c r="A74" s="9"/>
      <c r="B74" s="9"/>
      <c r="H74" s="5"/>
    </row>
    <row r="75" spans="1:8" s="4" customFormat="1">
      <c r="A75" s="9"/>
      <c r="B75" s="9"/>
      <c r="H75" s="5"/>
    </row>
    <row r="76" spans="1:8" s="4" customFormat="1">
      <c r="A76" s="9"/>
      <c r="B76" s="9"/>
      <c r="H76" s="5"/>
    </row>
    <row r="77" spans="1:8" s="4" customFormat="1">
      <c r="A77" s="9"/>
      <c r="B77" s="9"/>
      <c r="H77" s="5"/>
    </row>
    <row r="78" spans="1:8" s="4" customFormat="1">
      <c r="A78" s="9"/>
      <c r="B78" s="9"/>
      <c r="H78" s="5"/>
    </row>
    <row r="79" spans="1:8" s="4" customFormat="1">
      <c r="A79" s="9"/>
      <c r="B79" s="9"/>
      <c r="H79" s="5"/>
    </row>
    <row r="80" spans="1:8" s="4" customFormat="1">
      <c r="A80" s="9"/>
      <c r="B80" s="9"/>
      <c r="H80" s="5"/>
    </row>
    <row r="81" spans="1:8" s="4" customFormat="1">
      <c r="A81" s="9"/>
      <c r="B81" s="9"/>
      <c r="H81" s="5"/>
    </row>
    <row r="82" spans="1:8" s="4" customFormat="1">
      <c r="A82" s="9"/>
      <c r="B82" s="9"/>
      <c r="H82" s="5"/>
    </row>
    <row r="83" spans="1:8" s="4" customFormat="1">
      <c r="A83" s="9"/>
      <c r="B83" s="9"/>
      <c r="H83" s="5"/>
    </row>
    <row r="84" spans="1:8" s="4" customFormat="1">
      <c r="A84" s="9"/>
      <c r="B84" s="9"/>
      <c r="H84" s="5"/>
    </row>
    <row r="85" spans="1:8" s="4" customFormat="1">
      <c r="A85" s="9"/>
      <c r="B85" s="9"/>
      <c r="H85" s="5"/>
    </row>
    <row r="86" spans="1:8" s="4" customFormat="1">
      <c r="A86" s="9"/>
      <c r="B86" s="9"/>
      <c r="H86" s="5"/>
    </row>
    <row r="87" spans="1:8" s="4" customFormat="1">
      <c r="A87" s="9"/>
      <c r="B87" s="9"/>
      <c r="H87" s="5"/>
    </row>
    <row r="88" spans="1:8" s="4" customFormat="1">
      <c r="A88" s="9"/>
      <c r="B88" s="9"/>
      <c r="H88" s="5"/>
    </row>
    <row r="89" spans="1:8" s="4" customFormat="1">
      <c r="A89" s="9"/>
      <c r="B89" s="9"/>
      <c r="H89" s="5"/>
    </row>
    <row r="90" spans="1:8" s="4" customFormat="1">
      <c r="A90" s="9"/>
      <c r="B90" s="9"/>
      <c r="H90" s="5"/>
    </row>
    <row r="91" spans="1:8" s="4" customFormat="1">
      <c r="A91" s="9"/>
      <c r="B91" s="9"/>
      <c r="H91" s="5"/>
    </row>
    <row r="92" spans="1:8" s="4" customFormat="1">
      <c r="A92" s="9"/>
      <c r="B92" s="9"/>
      <c r="H92" s="5"/>
    </row>
    <row r="93" spans="1:8" s="4" customFormat="1">
      <c r="A93" s="9"/>
      <c r="B93" s="9"/>
      <c r="H93" s="5"/>
    </row>
    <row r="94" spans="1:8" s="4" customFormat="1">
      <c r="A94" s="9"/>
      <c r="B94" s="9"/>
      <c r="H94" s="5"/>
    </row>
    <row r="95" spans="1:8" s="4" customFormat="1">
      <c r="A95" s="9"/>
      <c r="B95" s="9"/>
      <c r="H95" s="5"/>
    </row>
    <row r="96" spans="1:8" s="4" customFormat="1">
      <c r="A96" s="9"/>
      <c r="B96" s="9"/>
      <c r="H96" s="5"/>
    </row>
    <row r="97" spans="1:8" s="4" customFormat="1">
      <c r="A97" s="9"/>
      <c r="B97" s="9"/>
      <c r="H97" s="5"/>
    </row>
    <row r="98" spans="1:8" s="4" customFormat="1">
      <c r="A98" s="9"/>
      <c r="B98" s="9"/>
      <c r="H98" s="5"/>
    </row>
    <row r="99" spans="1:8" s="4" customFormat="1">
      <c r="A99" s="9"/>
      <c r="B99" s="9"/>
      <c r="H99" s="5"/>
    </row>
    <row r="100" spans="1:8" s="4" customFormat="1">
      <c r="A100" s="9"/>
      <c r="B100" s="9"/>
      <c r="H100" s="5"/>
    </row>
    <row r="101" spans="1:8" s="4" customFormat="1">
      <c r="A101" s="9"/>
      <c r="B101" s="9"/>
      <c r="H101" s="5"/>
    </row>
    <row r="102" spans="1:8" s="4" customFormat="1">
      <c r="A102" s="9"/>
      <c r="B102" s="9"/>
      <c r="H102" s="5"/>
    </row>
    <row r="103" spans="1:8" s="4" customFormat="1">
      <c r="A103" s="9"/>
      <c r="B103" s="9"/>
      <c r="H103" s="5"/>
    </row>
    <row r="104" spans="1:8" s="4" customFormat="1">
      <c r="A104" s="9"/>
      <c r="B104" s="9"/>
      <c r="H104" s="5"/>
    </row>
    <row r="105" spans="1:8" s="4" customFormat="1">
      <c r="A105" s="9"/>
      <c r="B105" s="9"/>
      <c r="H105" s="5"/>
    </row>
    <row r="106" spans="1:8" s="4" customFormat="1">
      <c r="A106" s="9"/>
      <c r="B106" s="9"/>
      <c r="H106" s="5"/>
    </row>
    <row r="107" spans="1:8" s="4" customFormat="1">
      <c r="A107" s="9"/>
      <c r="B107" s="9"/>
      <c r="H107" s="5"/>
    </row>
    <row r="108" spans="1:8" s="4" customFormat="1">
      <c r="A108" s="9"/>
      <c r="B108" s="9"/>
      <c r="H108" s="5"/>
    </row>
    <row r="109" spans="1:8" s="4" customFormat="1">
      <c r="A109" s="9"/>
      <c r="B109" s="9"/>
      <c r="H109" s="5"/>
    </row>
    <row r="110" spans="1:8" s="4" customFormat="1">
      <c r="A110" s="9"/>
      <c r="B110" s="9"/>
      <c r="H110" s="5"/>
    </row>
    <row r="111" spans="1:8" s="4" customFormat="1">
      <c r="A111" s="9"/>
      <c r="B111" s="9"/>
      <c r="H111" s="5"/>
    </row>
    <row r="112" spans="1:8" s="4" customFormat="1">
      <c r="A112" s="9"/>
      <c r="B112" s="9"/>
      <c r="H112" s="5"/>
    </row>
    <row r="113" spans="1:8" s="4" customFormat="1">
      <c r="A113" s="9"/>
      <c r="B113" s="9"/>
      <c r="H113" s="5"/>
    </row>
    <row r="114" spans="1:8" s="4" customFormat="1">
      <c r="A114" s="9"/>
      <c r="B114" s="9"/>
      <c r="H114" s="5"/>
    </row>
    <row r="115" spans="1:8" s="4" customFormat="1">
      <c r="A115" s="9"/>
      <c r="B115" s="9"/>
      <c r="H115" s="5"/>
    </row>
    <row r="116" spans="1:8" s="4" customFormat="1">
      <c r="A116" s="9"/>
      <c r="B116" s="9"/>
      <c r="H116" s="5"/>
    </row>
    <row r="117" spans="1:8" s="4" customFormat="1">
      <c r="A117" s="9"/>
      <c r="B117" s="9"/>
      <c r="H117" s="5"/>
    </row>
    <row r="118" spans="1:8" s="4" customFormat="1">
      <c r="A118" s="9"/>
      <c r="B118" s="9"/>
      <c r="H118" s="5"/>
    </row>
    <row r="119" spans="1:8" s="4" customFormat="1">
      <c r="A119" s="9"/>
      <c r="B119" s="9"/>
      <c r="H119" s="5"/>
    </row>
    <row r="120" spans="1:8" s="4" customFormat="1">
      <c r="A120" s="9"/>
      <c r="B120" s="9"/>
      <c r="H120" s="5"/>
    </row>
    <row r="121" spans="1:8" s="4" customFormat="1">
      <c r="A121" s="9"/>
      <c r="B121" s="9"/>
      <c r="H121" s="5"/>
    </row>
    <row r="122" spans="1:8" s="4" customFormat="1">
      <c r="A122" s="9"/>
      <c r="B122" s="9"/>
      <c r="H122" s="5"/>
    </row>
    <row r="123" spans="1:8" s="4" customFormat="1">
      <c r="A123" s="9"/>
      <c r="B123" s="9"/>
      <c r="H123" s="5"/>
    </row>
    <row r="124" spans="1:8" s="4" customFormat="1">
      <c r="A124" s="9"/>
      <c r="B124" s="9"/>
      <c r="H124" s="5"/>
    </row>
    <row r="125" spans="1:8" s="4" customFormat="1">
      <c r="A125" s="9"/>
      <c r="B125" s="9"/>
      <c r="H125" s="5"/>
    </row>
    <row r="126" spans="1:8" s="4" customFormat="1">
      <c r="A126" s="9"/>
      <c r="B126" s="9"/>
      <c r="H126" s="5"/>
    </row>
    <row r="127" spans="1:8" s="4" customFormat="1">
      <c r="A127" s="9"/>
      <c r="B127" s="9"/>
      <c r="H127" s="5"/>
    </row>
    <row r="128" spans="1:8" s="4" customFormat="1">
      <c r="A128" s="9"/>
      <c r="B128" s="9"/>
      <c r="H128" s="5"/>
    </row>
    <row r="129" spans="1:8" s="4" customFormat="1">
      <c r="A129" s="9"/>
      <c r="B129" s="9"/>
      <c r="H129" s="5"/>
    </row>
    <row r="130" spans="1:8" s="4" customFormat="1">
      <c r="A130" s="9"/>
      <c r="B130" s="9"/>
      <c r="H130" s="5"/>
    </row>
    <row r="131" spans="1:8" s="4" customFormat="1">
      <c r="A131" s="9"/>
      <c r="B131" s="9"/>
      <c r="H131" s="5"/>
    </row>
    <row r="132" spans="1:8" s="4" customFormat="1">
      <c r="A132" s="9"/>
      <c r="B132" s="9"/>
      <c r="H132" s="5"/>
    </row>
    <row r="133" spans="1:8" s="4" customFormat="1">
      <c r="A133" s="9"/>
      <c r="B133" s="9"/>
      <c r="H133" s="5"/>
    </row>
    <row r="134" spans="1:8" s="4" customFormat="1">
      <c r="A134" s="9"/>
      <c r="B134" s="9"/>
      <c r="H134" s="5"/>
    </row>
    <row r="135" spans="1:8" s="4" customFormat="1">
      <c r="A135" s="9"/>
      <c r="B135" s="9"/>
      <c r="H135" s="5"/>
    </row>
    <row r="136" spans="1:8" s="4" customFormat="1">
      <c r="A136" s="9"/>
      <c r="B136" s="9"/>
      <c r="H136" s="5"/>
    </row>
    <row r="137" spans="1:8" s="4" customFormat="1">
      <c r="A137" s="9"/>
      <c r="B137" s="9"/>
      <c r="H137" s="5"/>
    </row>
    <row r="138" spans="1:8" s="4" customFormat="1">
      <c r="A138" s="9"/>
      <c r="B138" s="9"/>
      <c r="H138" s="5"/>
    </row>
    <row r="139" spans="1:8" s="4" customFormat="1">
      <c r="A139" s="9"/>
      <c r="B139" s="9"/>
      <c r="H139" s="5"/>
    </row>
    <row r="140" spans="1:8" s="4" customFormat="1">
      <c r="A140" s="9"/>
      <c r="B140" s="9"/>
      <c r="H140" s="5"/>
    </row>
    <row r="141" spans="1:8" s="4" customFormat="1">
      <c r="A141" s="9"/>
      <c r="B141" s="9"/>
      <c r="H141" s="5"/>
    </row>
    <row r="142" spans="1:8" s="4" customFormat="1">
      <c r="A142" s="9"/>
      <c r="B142" s="9"/>
      <c r="H142" s="5"/>
    </row>
    <row r="143" spans="1:8" s="4" customFormat="1">
      <c r="A143" s="9"/>
      <c r="B143" s="9"/>
      <c r="H143" s="5"/>
    </row>
    <row r="144" spans="1:8" s="4" customFormat="1">
      <c r="A144" s="9"/>
      <c r="B144" s="9"/>
      <c r="H144" s="5"/>
    </row>
    <row r="145" spans="1:8" s="4" customFormat="1">
      <c r="A145" s="9"/>
      <c r="B145" s="9"/>
      <c r="H145" s="5"/>
    </row>
    <row r="146" spans="1:8" s="4" customFormat="1">
      <c r="A146" s="9"/>
      <c r="B146" s="9"/>
      <c r="H146" s="5"/>
    </row>
    <row r="147" spans="1:8" s="4" customFormat="1">
      <c r="A147" s="9"/>
      <c r="B147" s="9"/>
      <c r="H147" s="5"/>
    </row>
    <row r="148" spans="1:8" s="4" customFormat="1">
      <c r="A148" s="9"/>
      <c r="B148" s="9"/>
      <c r="H148" s="5"/>
    </row>
    <row r="149" spans="1:8" s="4" customFormat="1">
      <c r="A149" s="9"/>
      <c r="B149" s="9"/>
      <c r="H149" s="5"/>
    </row>
    <row r="150" spans="1:8" s="4" customFormat="1">
      <c r="A150" s="9"/>
      <c r="B150" s="9"/>
      <c r="H150" s="5"/>
    </row>
    <row r="151" spans="1:8" s="4" customFormat="1">
      <c r="A151" s="9"/>
      <c r="B151" s="9"/>
      <c r="H151" s="5"/>
    </row>
    <row r="152" spans="1:8" s="4" customFormat="1">
      <c r="A152" s="9"/>
      <c r="B152" s="9"/>
      <c r="H152" s="5"/>
    </row>
    <row r="153" spans="1:8" s="4" customFormat="1">
      <c r="A153" s="9"/>
      <c r="B153" s="9"/>
      <c r="H153" s="5"/>
    </row>
    <row r="154" spans="1:8" s="4" customFormat="1">
      <c r="A154" s="9"/>
      <c r="B154" s="9"/>
      <c r="H154" s="5"/>
    </row>
    <row r="155" spans="1:8" s="4" customFormat="1">
      <c r="A155" s="9"/>
      <c r="B155" s="9"/>
      <c r="H155" s="5"/>
    </row>
    <row r="156" spans="1:8" s="4" customFormat="1">
      <c r="A156" s="9"/>
      <c r="B156" s="9"/>
      <c r="H156" s="5"/>
    </row>
    <row r="157" spans="1:8" s="4" customFormat="1">
      <c r="A157" s="9"/>
      <c r="B157" s="9"/>
      <c r="H157" s="5"/>
    </row>
    <row r="158" spans="1:8" s="4" customFormat="1">
      <c r="A158" s="9"/>
      <c r="B158" s="9"/>
      <c r="H158" s="5"/>
    </row>
    <row r="159" spans="1:8" s="4" customFormat="1">
      <c r="A159" s="9"/>
      <c r="B159" s="9"/>
      <c r="H159" s="5"/>
    </row>
    <row r="160" spans="1:8" s="4" customFormat="1">
      <c r="A160" s="9"/>
      <c r="B160" s="9"/>
      <c r="H160" s="5"/>
    </row>
    <row r="161" spans="1:8" s="4" customFormat="1">
      <c r="A161" s="9"/>
      <c r="B161" s="9"/>
      <c r="H161" s="5"/>
    </row>
    <row r="162" spans="1:8" s="4" customFormat="1">
      <c r="A162" s="9"/>
      <c r="B162" s="9"/>
      <c r="H162" s="5"/>
    </row>
    <row r="163" spans="1:8" s="4" customFormat="1">
      <c r="A163" s="9"/>
      <c r="B163" s="9"/>
      <c r="H163" s="5"/>
    </row>
    <row r="164" spans="1:8" s="4" customFormat="1">
      <c r="A164" s="9"/>
      <c r="B164" s="9"/>
      <c r="H164" s="5"/>
    </row>
    <row r="165" spans="1:8" s="4" customFormat="1">
      <c r="A165" s="9"/>
      <c r="B165" s="9"/>
      <c r="H165" s="5"/>
    </row>
    <row r="166" spans="1:8" s="4" customFormat="1">
      <c r="A166" s="9"/>
      <c r="B166" s="9"/>
      <c r="H166" s="5"/>
    </row>
    <row r="167" spans="1:8" s="4" customFormat="1">
      <c r="A167" s="9"/>
      <c r="B167" s="9"/>
      <c r="H167" s="5"/>
    </row>
    <row r="168" spans="1:8" s="4" customFormat="1">
      <c r="A168" s="9"/>
      <c r="B168" s="9"/>
      <c r="H168" s="5"/>
    </row>
    <row r="169" spans="1:8" s="4" customFormat="1">
      <c r="A169" s="9"/>
      <c r="B169" s="9"/>
      <c r="H169" s="5"/>
    </row>
    <row r="170" spans="1:8" s="4" customFormat="1">
      <c r="A170" s="9"/>
      <c r="B170" s="9"/>
      <c r="H170" s="5"/>
    </row>
    <row r="171" spans="1:8" s="4" customFormat="1">
      <c r="A171" s="9"/>
      <c r="B171" s="9"/>
      <c r="H171" s="5"/>
    </row>
    <row r="172" spans="1:8" s="4" customFormat="1">
      <c r="A172" s="9"/>
      <c r="B172" s="9"/>
      <c r="H172" s="5"/>
    </row>
    <row r="173" spans="1:8" s="4" customFormat="1">
      <c r="A173" s="9"/>
      <c r="B173" s="9"/>
      <c r="H173" s="5"/>
    </row>
    <row r="174" spans="1:8" s="4" customFormat="1">
      <c r="A174" s="9"/>
      <c r="B174" s="9"/>
      <c r="H174" s="5"/>
    </row>
    <row r="175" spans="1:8" s="4" customFormat="1">
      <c r="A175" s="9"/>
      <c r="B175" s="9"/>
      <c r="H175" s="5"/>
    </row>
    <row r="176" spans="1:8" s="4" customFormat="1">
      <c r="A176" s="9"/>
      <c r="B176" s="9"/>
      <c r="H176" s="5"/>
    </row>
    <row r="177" spans="1:8" s="4" customFormat="1">
      <c r="A177" s="9"/>
      <c r="B177" s="9"/>
      <c r="H177" s="5"/>
    </row>
    <row r="178" spans="1:8" s="4" customFormat="1">
      <c r="A178" s="9"/>
      <c r="B178" s="9"/>
      <c r="H178" s="5"/>
    </row>
    <row r="179" spans="1:8" s="4" customFormat="1">
      <c r="A179" s="9"/>
      <c r="B179" s="9"/>
      <c r="H179" s="5"/>
    </row>
    <row r="180" spans="1:8" s="4" customFormat="1">
      <c r="A180" s="9"/>
      <c r="B180" s="9"/>
      <c r="H180" s="5"/>
    </row>
    <row r="181" spans="1:8" s="4" customFormat="1">
      <c r="A181" s="9"/>
      <c r="B181" s="9"/>
      <c r="H181" s="5"/>
    </row>
    <row r="182" spans="1:8" s="4" customFormat="1">
      <c r="A182" s="9"/>
      <c r="B182" s="9"/>
      <c r="H182" s="5"/>
    </row>
    <row r="183" spans="1:8" s="4" customFormat="1">
      <c r="A183" s="9"/>
      <c r="B183" s="9"/>
      <c r="H183" s="5"/>
    </row>
    <row r="184" spans="1:8" s="4" customFormat="1">
      <c r="A184" s="9"/>
      <c r="B184" s="9"/>
      <c r="H184" s="5"/>
    </row>
    <row r="185" spans="1:8" s="4" customFormat="1">
      <c r="A185" s="9"/>
      <c r="B185" s="9"/>
      <c r="H185" s="5"/>
    </row>
    <row r="186" spans="1:8" s="4" customFormat="1">
      <c r="A186" s="9"/>
      <c r="B186" s="9"/>
      <c r="H186" s="5"/>
    </row>
  </sheetData>
  <sheetProtection password="F6CA" sheet="1" objects="1" scenarios="1" selectLockedCells="1" selectUnlockedCells="1"/>
  <phoneticPr fontId="2" type="noConversion"/>
  <pageMargins left="0.8" right="0.8" top="1.25" bottom="1" header="0.3" footer="0.3"/>
  <pageSetup orientation="portrait"/>
  <headerFooter>
    <oddHeader>&amp;L&amp;G&amp;C&amp;"Arial,Bold"&amp;14 2014 Silage/Earlage Decision Aid&amp;"-,Regular"&amp;11_x000D_&amp;"Arial,Regular"&amp;14&amp;A&amp;R&amp;G</oddHeader>
    <oddFooter>&amp;L&amp;G&amp;R&amp;9&amp;K00539BSouth Dakota State University, South Dakota counties, and USDA cooperating. South Dakota_x000D_ State University adheres to AA/EEO guidelines in offering educational programs and services._x000D_© 2014, South Dakota Board of Regents</oddFooter>
  </headerFooter>
  <legacyDrawingHF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0"/>
  <sheetViews>
    <sheetView showGridLines="0" view="pageLayout" workbookViewId="0">
      <selection activeCell="C19" sqref="C19"/>
    </sheetView>
  </sheetViews>
  <sheetFormatPr baseColWidth="10" defaultColWidth="38" defaultRowHeight="15" x14ac:dyDescent="0"/>
  <cols>
    <col min="1" max="1" width="38" style="4"/>
    <col min="2" max="2" width="14" style="4" bestFit="1" customWidth="1"/>
    <col min="3" max="3" width="13.6640625" style="4" customWidth="1"/>
    <col min="4" max="7" width="38" style="4"/>
    <col min="8" max="16384" width="38" style="5"/>
  </cols>
  <sheetData>
    <row r="1" spans="1:8">
      <c r="A1" s="140" t="s">
        <v>108</v>
      </c>
      <c r="B1" s="140"/>
      <c r="C1" s="140"/>
    </row>
    <row r="2" spans="1:8" ht="12" customHeight="1">
      <c r="A2" s="6"/>
      <c r="B2" s="7"/>
      <c r="C2" s="7"/>
    </row>
    <row r="3" spans="1:8" ht="21.75" customHeight="1">
      <c r="A3" s="139" t="s">
        <v>24</v>
      </c>
      <c r="B3" s="139"/>
      <c r="C3" s="139"/>
    </row>
    <row r="4" spans="1:8" ht="20.25" customHeight="1">
      <c r="A4" s="8" t="s">
        <v>1</v>
      </c>
      <c r="B4" s="4" t="s">
        <v>2</v>
      </c>
      <c r="C4" s="113">
        <v>2.75</v>
      </c>
    </row>
    <row r="5" spans="1:8" ht="20.25" customHeight="1">
      <c r="A5" s="8" t="s">
        <v>0</v>
      </c>
      <c r="B5" s="4" t="s">
        <v>3</v>
      </c>
      <c r="C5" s="108">
        <v>20.2</v>
      </c>
    </row>
    <row r="6" spans="1:8" ht="20.25" customHeight="1">
      <c r="A6" s="8" t="s">
        <v>4</v>
      </c>
      <c r="B6" s="4" t="s">
        <v>5</v>
      </c>
      <c r="C6" s="108">
        <v>35</v>
      </c>
    </row>
    <row r="7" spans="1:8" s="4" customFormat="1" ht="20.25" customHeight="1">
      <c r="A7" s="8" t="s">
        <v>6</v>
      </c>
      <c r="B7" s="4" t="s">
        <v>7</v>
      </c>
      <c r="C7" s="114">
        <f>C5*(C6/100)</f>
        <v>7.0699999999999994</v>
      </c>
      <c r="H7" s="5"/>
    </row>
    <row r="8" spans="1:8" s="4" customFormat="1" ht="20.25" customHeight="1">
      <c r="A8" s="8" t="s">
        <v>8</v>
      </c>
      <c r="B8" s="4" t="s">
        <v>9</v>
      </c>
      <c r="C8" s="109">
        <f>(42.3*C7)-((C7*C7)*1.53)-72.7</f>
        <v>149.88410299999998</v>
      </c>
      <c r="H8" s="5"/>
    </row>
    <row r="9" spans="1:8" s="4" customFormat="1" ht="20.25" customHeight="1">
      <c r="A9" s="8" t="s">
        <v>34</v>
      </c>
      <c r="B9" s="4" t="s">
        <v>10</v>
      </c>
      <c r="C9" s="110">
        <v>50</v>
      </c>
      <c r="H9" s="5"/>
    </row>
    <row r="10" spans="1:8" s="4" customFormat="1" ht="20.25" customHeight="1">
      <c r="A10" s="8" t="s">
        <v>11</v>
      </c>
      <c r="B10" s="4" t="s">
        <v>12</v>
      </c>
      <c r="C10" s="111">
        <v>20</v>
      </c>
      <c r="H10" s="5"/>
    </row>
    <row r="11" spans="1:8" s="4" customFormat="1" ht="20.25" customHeight="1">
      <c r="A11" s="8" t="s">
        <v>13</v>
      </c>
      <c r="B11" s="4" t="s">
        <v>14</v>
      </c>
      <c r="C11" s="99">
        <f>((C8*C4)/C7)-(C9/C7)+((C10*((((C7*2000)-(C8*56))/2000)/0.87))/C7)</f>
        <v>60.570423636784867</v>
      </c>
      <c r="H11" s="5"/>
    </row>
    <row r="12" spans="1:8" s="4" customFormat="1" ht="20.25" customHeight="1">
      <c r="A12" s="8" t="s">
        <v>13</v>
      </c>
      <c r="B12" s="4" t="s">
        <v>14</v>
      </c>
      <c r="C12" s="99">
        <f>IF(C8&gt;20,C11,"NA")</f>
        <v>60.570423636784867</v>
      </c>
      <c r="H12" s="5"/>
    </row>
    <row r="13" spans="1:8" s="4" customFormat="1" ht="24.75" customHeight="1">
      <c r="A13" s="25" t="s">
        <v>15</v>
      </c>
      <c r="B13" s="26" t="s">
        <v>16</v>
      </c>
      <c r="C13" s="100">
        <f>C12*(C6/100)</f>
        <v>21.1996482728747</v>
      </c>
      <c r="H13" s="5"/>
    </row>
    <row r="14" spans="1:8" s="4" customFormat="1" ht="20.25" customHeight="1">
      <c r="A14" s="10" t="s">
        <v>17</v>
      </c>
      <c r="B14" s="4" t="s">
        <v>10</v>
      </c>
      <c r="C14" s="99">
        <f>C13*C5</f>
        <v>428.23289511206895</v>
      </c>
      <c r="H14" s="5"/>
    </row>
    <row r="15" spans="1:8" s="4" customFormat="1" ht="20.25" customHeight="1">
      <c r="A15" s="2"/>
      <c r="B15" s="1"/>
      <c r="C15" s="3"/>
      <c r="H15" s="5"/>
    </row>
    <row r="16" spans="1:8" s="4" customFormat="1" ht="20.25" customHeight="1">
      <c r="A16" s="139" t="s">
        <v>25</v>
      </c>
      <c r="B16" s="139"/>
      <c r="C16" s="139"/>
      <c r="H16" s="5"/>
    </row>
    <row r="17" spans="1:8" s="4" customFormat="1" ht="20.25" customHeight="1">
      <c r="A17" s="8" t="s">
        <v>18</v>
      </c>
      <c r="B17" s="4" t="s">
        <v>16</v>
      </c>
      <c r="C17" s="115">
        <v>5.56</v>
      </c>
      <c r="H17" s="5"/>
    </row>
    <row r="18" spans="1:8" s="4" customFormat="1" ht="21" customHeight="1">
      <c r="A18" s="8" t="s">
        <v>19</v>
      </c>
      <c r="B18" s="4" t="s">
        <v>16</v>
      </c>
      <c r="C18" s="101">
        <f>C13+C17</f>
        <v>26.759648272874699</v>
      </c>
      <c r="H18" s="5"/>
    </row>
    <row r="19" spans="1:8" s="4" customFormat="1" ht="20.25" customHeight="1">
      <c r="A19" s="8" t="s">
        <v>20</v>
      </c>
      <c r="B19" s="4" t="s">
        <v>21</v>
      </c>
      <c r="C19" s="116">
        <v>10</v>
      </c>
      <c r="H19" s="5"/>
    </row>
    <row r="20" spans="1:8" s="4" customFormat="1" ht="20.25" customHeight="1">
      <c r="A20" s="8" t="s">
        <v>22</v>
      </c>
      <c r="B20" s="4" t="s">
        <v>16</v>
      </c>
      <c r="C20" s="101">
        <f>((((C7*(C19/100))/(C6/100)))*C13)/C5</f>
        <v>2.11996482728747</v>
      </c>
      <c r="H20" s="5"/>
    </row>
    <row r="21" spans="1:8" s="4" customFormat="1" ht="22.5" customHeight="1">
      <c r="A21" s="27" t="s">
        <v>23</v>
      </c>
      <c r="B21" s="28" t="s">
        <v>16</v>
      </c>
      <c r="C21" s="102">
        <f>C18+C20</f>
        <v>28.879613100162167</v>
      </c>
      <c r="H21" s="5"/>
    </row>
    <row r="22" spans="1:8" s="4" customFormat="1" ht="21" customHeight="1">
      <c r="A22" s="9"/>
      <c r="B22" s="9"/>
      <c r="H22" s="5"/>
    </row>
    <row r="23" spans="1:8" s="4" customFormat="1">
      <c r="A23" s="9"/>
      <c r="B23" s="9"/>
      <c r="H23" s="5"/>
    </row>
    <row r="24" spans="1:8" s="4" customFormat="1">
      <c r="A24" s="9"/>
      <c r="B24" s="9"/>
      <c r="H24" s="5"/>
    </row>
    <row r="25" spans="1:8" s="4" customFormat="1">
      <c r="A25" s="9"/>
      <c r="B25" s="9"/>
      <c r="H25" s="5"/>
    </row>
    <row r="26" spans="1:8" s="4" customFormat="1">
      <c r="A26" s="9"/>
      <c r="B26" s="9"/>
      <c r="H26" s="5"/>
    </row>
    <row r="27" spans="1:8" s="4" customFormat="1">
      <c r="A27" s="9"/>
      <c r="B27" s="9"/>
      <c r="H27" s="5"/>
    </row>
    <row r="28" spans="1:8" s="4" customFormat="1">
      <c r="A28" s="9"/>
      <c r="B28" s="9"/>
      <c r="H28" s="5"/>
    </row>
    <row r="29" spans="1:8" s="4" customFormat="1">
      <c r="A29" s="9"/>
      <c r="B29" s="9"/>
      <c r="H29" s="5"/>
    </row>
    <row r="30" spans="1:8" s="4" customFormat="1">
      <c r="A30" s="9"/>
      <c r="B30" s="9"/>
      <c r="H30" s="5"/>
    </row>
    <row r="31" spans="1:8" s="4" customFormat="1">
      <c r="A31" s="9"/>
      <c r="B31" s="9"/>
      <c r="H31" s="5"/>
    </row>
    <row r="32" spans="1:8" s="4" customFormat="1">
      <c r="A32" s="9"/>
      <c r="B32" s="9"/>
      <c r="H32" s="5"/>
    </row>
    <row r="33" spans="1:8" s="4" customFormat="1">
      <c r="A33" s="9"/>
      <c r="B33" s="9"/>
      <c r="H33" s="5"/>
    </row>
    <row r="34" spans="1:8" s="4" customFormat="1">
      <c r="A34" s="9"/>
      <c r="B34" s="9"/>
      <c r="H34" s="5"/>
    </row>
    <row r="35" spans="1:8" s="4" customFormat="1">
      <c r="A35" s="9"/>
      <c r="B35" s="9"/>
      <c r="H35" s="5"/>
    </row>
    <row r="36" spans="1:8" s="4" customFormat="1">
      <c r="A36" s="9"/>
      <c r="B36" s="9"/>
      <c r="H36" s="5"/>
    </row>
    <row r="37" spans="1:8" s="4" customFormat="1">
      <c r="A37" s="9"/>
      <c r="B37" s="9"/>
      <c r="H37" s="5"/>
    </row>
    <row r="38" spans="1:8" s="4" customFormat="1">
      <c r="A38" s="9"/>
      <c r="B38" s="9"/>
      <c r="H38" s="5"/>
    </row>
    <row r="39" spans="1:8" s="4" customFormat="1">
      <c r="A39" s="9"/>
      <c r="B39" s="9"/>
      <c r="H39" s="5"/>
    </row>
    <row r="40" spans="1:8" s="4" customFormat="1">
      <c r="A40" s="9"/>
      <c r="B40" s="9"/>
      <c r="H40" s="5"/>
    </row>
    <row r="41" spans="1:8" s="4" customFormat="1">
      <c r="A41" s="9"/>
      <c r="B41" s="9"/>
      <c r="H41" s="5"/>
    </row>
    <row r="42" spans="1:8" s="4" customFormat="1">
      <c r="A42" s="9"/>
      <c r="B42" s="9"/>
      <c r="H42" s="5"/>
    </row>
    <row r="43" spans="1:8" s="4" customFormat="1">
      <c r="A43" s="9"/>
      <c r="B43" s="9"/>
      <c r="H43" s="5"/>
    </row>
    <row r="44" spans="1:8" s="4" customFormat="1">
      <c r="A44" s="9"/>
      <c r="B44" s="9"/>
      <c r="H44" s="5"/>
    </row>
    <row r="45" spans="1:8" s="4" customFormat="1">
      <c r="A45" s="9"/>
      <c r="B45" s="9"/>
      <c r="H45" s="5"/>
    </row>
    <row r="46" spans="1:8" s="4" customFormat="1">
      <c r="A46" s="9"/>
      <c r="B46" s="9"/>
      <c r="H46" s="5"/>
    </row>
    <row r="47" spans="1:8" s="4" customFormat="1">
      <c r="A47" s="9"/>
      <c r="B47" s="9"/>
      <c r="H47" s="5"/>
    </row>
    <row r="48" spans="1:8" s="4" customFormat="1">
      <c r="A48" s="9"/>
      <c r="B48" s="9"/>
      <c r="H48" s="5"/>
    </row>
    <row r="49" spans="1:8" s="4" customFormat="1">
      <c r="A49" s="9"/>
      <c r="B49" s="9"/>
      <c r="H49" s="5"/>
    </row>
    <row r="50" spans="1:8" s="4" customFormat="1">
      <c r="A50" s="9"/>
      <c r="B50" s="9"/>
      <c r="H50" s="5"/>
    </row>
    <row r="51" spans="1:8" s="4" customFormat="1">
      <c r="A51" s="9"/>
      <c r="B51" s="9"/>
      <c r="H51" s="5"/>
    </row>
    <row r="52" spans="1:8" s="4" customFormat="1">
      <c r="A52" s="9"/>
      <c r="B52" s="9"/>
      <c r="H52" s="5"/>
    </row>
    <row r="53" spans="1:8" s="4" customFormat="1">
      <c r="A53" s="9"/>
      <c r="B53" s="9"/>
      <c r="H53" s="5"/>
    </row>
    <row r="54" spans="1:8" s="4" customFormat="1">
      <c r="A54" s="9"/>
      <c r="B54" s="9"/>
      <c r="H54" s="5"/>
    </row>
    <row r="55" spans="1:8" s="4" customFormat="1">
      <c r="A55" s="9"/>
      <c r="B55" s="9"/>
      <c r="H55" s="5"/>
    </row>
    <row r="56" spans="1:8" s="4" customFormat="1">
      <c r="A56" s="9"/>
      <c r="B56" s="9"/>
      <c r="H56" s="5"/>
    </row>
    <row r="57" spans="1:8" s="4" customFormat="1">
      <c r="A57" s="9"/>
      <c r="B57" s="9"/>
      <c r="H57" s="5"/>
    </row>
    <row r="58" spans="1:8" s="4" customFormat="1">
      <c r="A58" s="9"/>
      <c r="B58" s="9"/>
      <c r="H58" s="5"/>
    </row>
    <row r="59" spans="1:8" s="4" customFormat="1">
      <c r="A59" s="9"/>
      <c r="B59" s="9"/>
      <c r="H59" s="5"/>
    </row>
    <row r="60" spans="1:8" s="4" customFormat="1">
      <c r="A60" s="9"/>
      <c r="B60" s="9"/>
      <c r="H60" s="5"/>
    </row>
    <row r="61" spans="1:8" s="4" customFormat="1">
      <c r="A61" s="9"/>
      <c r="B61" s="9"/>
      <c r="H61" s="5"/>
    </row>
    <row r="62" spans="1:8" s="4" customFormat="1">
      <c r="A62" s="9"/>
      <c r="B62" s="9"/>
      <c r="H62" s="5"/>
    </row>
    <row r="63" spans="1:8" s="4" customFormat="1">
      <c r="A63" s="9"/>
      <c r="B63" s="9"/>
      <c r="H63" s="5"/>
    </row>
    <row r="64" spans="1:8" s="4" customFormat="1">
      <c r="A64" s="9"/>
      <c r="B64" s="9"/>
      <c r="H64" s="5"/>
    </row>
    <row r="65" spans="1:8" s="4" customFormat="1">
      <c r="A65" s="9"/>
      <c r="B65" s="9"/>
      <c r="H65" s="5"/>
    </row>
    <row r="66" spans="1:8" s="4" customFormat="1">
      <c r="A66" s="9"/>
      <c r="B66" s="9"/>
      <c r="H66" s="5"/>
    </row>
    <row r="67" spans="1:8" s="4" customFormat="1">
      <c r="A67" s="9"/>
      <c r="B67" s="9"/>
      <c r="H67" s="5"/>
    </row>
    <row r="68" spans="1:8" s="4" customFormat="1">
      <c r="A68" s="9"/>
      <c r="B68" s="9"/>
      <c r="H68" s="5"/>
    </row>
    <row r="69" spans="1:8" s="4" customFormat="1">
      <c r="A69" s="9"/>
      <c r="B69" s="9"/>
      <c r="H69" s="5"/>
    </row>
    <row r="70" spans="1:8" s="4" customFormat="1">
      <c r="A70" s="9"/>
      <c r="B70" s="9"/>
      <c r="H70" s="5"/>
    </row>
    <row r="71" spans="1:8" s="4" customFormat="1">
      <c r="A71" s="9"/>
      <c r="B71" s="9"/>
      <c r="H71" s="5"/>
    </row>
    <row r="72" spans="1:8" s="4" customFormat="1">
      <c r="A72" s="9"/>
      <c r="B72" s="9"/>
      <c r="H72" s="5"/>
    </row>
    <row r="73" spans="1:8" s="4" customFormat="1">
      <c r="A73" s="9"/>
      <c r="B73" s="9"/>
      <c r="H73" s="5"/>
    </row>
    <row r="74" spans="1:8" s="4" customFormat="1">
      <c r="A74" s="9"/>
      <c r="B74" s="9"/>
      <c r="H74" s="5"/>
    </row>
    <row r="75" spans="1:8" s="4" customFormat="1">
      <c r="A75" s="9"/>
      <c r="B75" s="9"/>
      <c r="H75" s="5"/>
    </row>
    <row r="76" spans="1:8" s="4" customFormat="1">
      <c r="A76" s="9"/>
      <c r="B76" s="9"/>
      <c r="H76" s="5"/>
    </row>
    <row r="77" spans="1:8" s="4" customFormat="1">
      <c r="A77" s="9"/>
      <c r="B77" s="9"/>
      <c r="H77" s="5"/>
    </row>
    <row r="78" spans="1:8" s="4" customFormat="1">
      <c r="A78" s="9"/>
      <c r="B78" s="9"/>
      <c r="H78" s="5"/>
    </row>
    <row r="79" spans="1:8" s="4" customFormat="1">
      <c r="A79" s="9"/>
      <c r="B79" s="9"/>
      <c r="H79" s="5"/>
    </row>
    <row r="80" spans="1:8" s="4" customFormat="1">
      <c r="A80" s="9"/>
      <c r="B80" s="9"/>
      <c r="H80" s="5"/>
    </row>
    <row r="81" spans="1:8" s="4" customFormat="1">
      <c r="A81" s="9"/>
      <c r="B81" s="9"/>
      <c r="H81" s="5"/>
    </row>
    <row r="82" spans="1:8" s="4" customFormat="1">
      <c r="A82" s="9"/>
      <c r="B82" s="9"/>
      <c r="H82" s="5"/>
    </row>
    <row r="83" spans="1:8" s="4" customFormat="1">
      <c r="A83" s="9"/>
      <c r="B83" s="9"/>
      <c r="H83" s="5"/>
    </row>
    <row r="84" spans="1:8" s="4" customFormat="1">
      <c r="A84" s="9"/>
      <c r="B84" s="9"/>
      <c r="H84" s="5"/>
    </row>
    <row r="85" spans="1:8" s="4" customFormat="1">
      <c r="A85" s="9"/>
      <c r="B85" s="9"/>
      <c r="H85" s="5"/>
    </row>
    <row r="86" spans="1:8" s="4" customFormat="1">
      <c r="A86" s="9"/>
      <c r="B86" s="9"/>
      <c r="H86" s="5"/>
    </row>
    <row r="87" spans="1:8" s="4" customFormat="1">
      <c r="A87" s="9"/>
      <c r="B87" s="9"/>
      <c r="H87" s="5"/>
    </row>
    <row r="88" spans="1:8" s="4" customFormat="1">
      <c r="A88" s="9"/>
      <c r="B88" s="9"/>
      <c r="H88" s="5"/>
    </row>
    <row r="89" spans="1:8" s="4" customFormat="1">
      <c r="A89" s="9"/>
      <c r="B89" s="9"/>
      <c r="H89" s="5"/>
    </row>
    <row r="90" spans="1:8" s="4" customFormat="1">
      <c r="A90" s="9"/>
      <c r="B90" s="9"/>
      <c r="H90" s="5"/>
    </row>
    <row r="91" spans="1:8" s="4" customFormat="1">
      <c r="A91" s="9"/>
      <c r="B91" s="9"/>
      <c r="H91" s="5"/>
    </row>
    <row r="92" spans="1:8" s="4" customFormat="1">
      <c r="A92" s="9"/>
      <c r="B92" s="9"/>
      <c r="H92" s="5"/>
    </row>
    <row r="93" spans="1:8" s="4" customFormat="1">
      <c r="A93" s="9"/>
      <c r="B93" s="9"/>
      <c r="H93" s="5"/>
    </row>
    <row r="94" spans="1:8" s="4" customFormat="1">
      <c r="A94" s="9"/>
      <c r="B94" s="9"/>
      <c r="H94" s="5"/>
    </row>
    <row r="95" spans="1:8" s="4" customFormat="1">
      <c r="A95" s="9"/>
      <c r="B95" s="9"/>
      <c r="H95" s="5"/>
    </row>
    <row r="96" spans="1:8" s="4" customFormat="1">
      <c r="A96" s="9"/>
      <c r="B96" s="9"/>
      <c r="H96" s="5"/>
    </row>
    <row r="97" spans="1:8" s="4" customFormat="1">
      <c r="A97" s="9"/>
      <c r="B97" s="9"/>
      <c r="H97" s="5"/>
    </row>
    <row r="98" spans="1:8" s="4" customFormat="1">
      <c r="A98" s="9"/>
      <c r="B98" s="9"/>
      <c r="H98" s="5"/>
    </row>
    <row r="99" spans="1:8" s="4" customFormat="1">
      <c r="A99" s="9"/>
      <c r="B99" s="9"/>
      <c r="H99" s="5"/>
    </row>
    <row r="100" spans="1:8" s="4" customFormat="1">
      <c r="A100" s="9"/>
      <c r="B100" s="9"/>
      <c r="H100" s="5"/>
    </row>
    <row r="101" spans="1:8" s="4" customFormat="1">
      <c r="A101" s="9"/>
      <c r="B101" s="9"/>
      <c r="H101" s="5"/>
    </row>
    <row r="102" spans="1:8" s="4" customFormat="1">
      <c r="A102" s="9"/>
      <c r="B102" s="9"/>
      <c r="H102" s="5"/>
    </row>
    <row r="103" spans="1:8" s="4" customFormat="1">
      <c r="A103" s="9"/>
      <c r="B103" s="9"/>
      <c r="H103" s="5"/>
    </row>
    <row r="104" spans="1:8" s="4" customFormat="1">
      <c r="A104" s="9"/>
      <c r="B104" s="9"/>
      <c r="H104" s="5"/>
    </row>
    <row r="105" spans="1:8" s="4" customFormat="1">
      <c r="A105" s="9"/>
      <c r="B105" s="9"/>
      <c r="H105" s="5"/>
    </row>
    <row r="106" spans="1:8" s="4" customFormat="1">
      <c r="A106" s="9"/>
      <c r="B106" s="9"/>
      <c r="H106" s="5"/>
    </row>
    <row r="107" spans="1:8" s="4" customFormat="1">
      <c r="A107" s="9"/>
      <c r="B107" s="9"/>
      <c r="H107" s="5"/>
    </row>
    <row r="108" spans="1:8" s="4" customFormat="1">
      <c r="A108" s="9"/>
      <c r="B108" s="9"/>
      <c r="H108" s="5"/>
    </row>
    <row r="109" spans="1:8" s="4" customFormat="1">
      <c r="A109" s="9"/>
      <c r="B109" s="9"/>
      <c r="H109" s="5"/>
    </row>
    <row r="110" spans="1:8" s="4" customFormat="1">
      <c r="A110" s="9"/>
      <c r="B110" s="9"/>
      <c r="H110" s="5"/>
    </row>
    <row r="111" spans="1:8" s="4" customFormat="1">
      <c r="A111" s="9"/>
      <c r="B111" s="9"/>
      <c r="H111" s="5"/>
    </row>
    <row r="112" spans="1:8" s="4" customFormat="1">
      <c r="A112" s="9"/>
      <c r="B112" s="9"/>
      <c r="H112" s="5"/>
    </row>
    <row r="113" spans="1:8" s="4" customFormat="1">
      <c r="A113" s="9"/>
      <c r="B113" s="9"/>
      <c r="H113" s="5"/>
    </row>
    <row r="114" spans="1:8" s="4" customFormat="1">
      <c r="A114" s="9"/>
      <c r="B114" s="9"/>
      <c r="H114" s="5"/>
    </row>
    <row r="115" spans="1:8" s="4" customFormat="1">
      <c r="A115" s="9"/>
      <c r="B115" s="9"/>
      <c r="H115" s="5"/>
    </row>
    <row r="116" spans="1:8" s="4" customFormat="1">
      <c r="A116" s="9"/>
      <c r="B116" s="9"/>
      <c r="H116" s="5"/>
    </row>
    <row r="117" spans="1:8" s="4" customFormat="1">
      <c r="A117" s="9"/>
      <c r="B117" s="9"/>
      <c r="H117" s="5"/>
    </row>
    <row r="118" spans="1:8" s="4" customFormat="1">
      <c r="A118" s="9"/>
      <c r="B118" s="9"/>
      <c r="H118" s="5"/>
    </row>
    <row r="119" spans="1:8" s="4" customFormat="1">
      <c r="A119" s="9"/>
      <c r="B119" s="9"/>
      <c r="H119" s="5"/>
    </row>
    <row r="120" spans="1:8" s="4" customFormat="1">
      <c r="A120" s="9"/>
      <c r="B120" s="9"/>
      <c r="H120" s="5"/>
    </row>
    <row r="121" spans="1:8" s="4" customFormat="1">
      <c r="A121" s="9"/>
      <c r="B121" s="9"/>
      <c r="H121" s="5"/>
    </row>
    <row r="122" spans="1:8" s="4" customFormat="1">
      <c r="A122" s="9"/>
      <c r="B122" s="9"/>
      <c r="H122" s="5"/>
    </row>
    <row r="123" spans="1:8" s="4" customFormat="1">
      <c r="A123" s="9"/>
      <c r="B123" s="9"/>
      <c r="H123" s="5"/>
    </row>
    <row r="124" spans="1:8" s="4" customFormat="1">
      <c r="A124" s="9"/>
      <c r="B124" s="9"/>
      <c r="H124" s="5"/>
    </row>
    <row r="125" spans="1:8" s="4" customFormat="1">
      <c r="A125" s="9"/>
      <c r="B125" s="9"/>
      <c r="H125" s="5"/>
    </row>
    <row r="126" spans="1:8" s="4" customFormat="1">
      <c r="A126" s="9"/>
      <c r="B126" s="9"/>
      <c r="H126" s="5"/>
    </row>
    <row r="127" spans="1:8" s="4" customFormat="1">
      <c r="A127" s="9"/>
      <c r="B127" s="9"/>
      <c r="H127" s="5"/>
    </row>
    <row r="128" spans="1:8" s="4" customFormat="1">
      <c r="A128" s="9"/>
      <c r="B128" s="9"/>
      <c r="H128" s="5"/>
    </row>
    <row r="129" spans="1:8" s="4" customFormat="1">
      <c r="A129" s="9"/>
      <c r="B129" s="9"/>
      <c r="H129" s="5"/>
    </row>
    <row r="130" spans="1:8" s="4" customFormat="1">
      <c r="A130" s="9"/>
      <c r="B130" s="9"/>
      <c r="H130" s="5"/>
    </row>
    <row r="131" spans="1:8" s="4" customFormat="1">
      <c r="A131" s="9"/>
      <c r="B131" s="9"/>
      <c r="H131" s="5"/>
    </row>
    <row r="132" spans="1:8" s="4" customFormat="1">
      <c r="A132" s="9"/>
      <c r="B132" s="9"/>
      <c r="H132" s="5"/>
    </row>
    <row r="133" spans="1:8" s="4" customFormat="1">
      <c r="A133" s="9"/>
      <c r="B133" s="9"/>
      <c r="H133" s="5"/>
    </row>
    <row r="134" spans="1:8" s="4" customFormat="1">
      <c r="A134" s="9"/>
      <c r="B134" s="9"/>
      <c r="H134" s="5"/>
    </row>
    <row r="135" spans="1:8" s="4" customFormat="1">
      <c r="A135" s="9"/>
      <c r="B135" s="9"/>
      <c r="H135" s="5"/>
    </row>
    <row r="136" spans="1:8" s="4" customFormat="1">
      <c r="A136" s="9"/>
      <c r="B136" s="9"/>
      <c r="H136" s="5"/>
    </row>
    <row r="137" spans="1:8" s="4" customFormat="1">
      <c r="A137" s="9"/>
      <c r="B137" s="9"/>
      <c r="H137" s="5"/>
    </row>
    <row r="138" spans="1:8" s="4" customFormat="1">
      <c r="A138" s="9"/>
      <c r="B138" s="9"/>
      <c r="H138" s="5"/>
    </row>
    <row r="139" spans="1:8" s="4" customFormat="1">
      <c r="A139" s="9"/>
      <c r="B139" s="9"/>
      <c r="H139" s="5"/>
    </row>
    <row r="140" spans="1:8" s="4" customFormat="1">
      <c r="A140" s="9"/>
      <c r="B140" s="9"/>
      <c r="H140" s="5"/>
    </row>
    <row r="141" spans="1:8" s="4" customFormat="1">
      <c r="A141" s="9"/>
      <c r="B141" s="9"/>
      <c r="H141" s="5"/>
    </row>
    <row r="142" spans="1:8" s="4" customFormat="1">
      <c r="A142" s="9"/>
      <c r="B142" s="9"/>
      <c r="H142" s="5"/>
    </row>
    <row r="143" spans="1:8" s="4" customFormat="1">
      <c r="A143" s="9"/>
      <c r="B143" s="9"/>
      <c r="H143" s="5"/>
    </row>
    <row r="144" spans="1:8" s="4" customFormat="1">
      <c r="A144" s="9"/>
      <c r="B144" s="9"/>
      <c r="H144" s="5"/>
    </row>
    <row r="145" spans="1:8" s="4" customFormat="1">
      <c r="A145" s="9"/>
      <c r="B145" s="9"/>
      <c r="H145" s="5"/>
    </row>
    <row r="146" spans="1:8" s="4" customFormat="1">
      <c r="A146" s="9"/>
      <c r="B146" s="9"/>
      <c r="H146" s="5"/>
    </row>
    <row r="147" spans="1:8" s="4" customFormat="1">
      <c r="A147" s="9"/>
      <c r="B147" s="9"/>
      <c r="H147" s="5"/>
    </row>
    <row r="148" spans="1:8" s="4" customFormat="1">
      <c r="A148" s="9"/>
      <c r="B148" s="9"/>
      <c r="H148" s="5"/>
    </row>
    <row r="149" spans="1:8" s="4" customFormat="1">
      <c r="A149" s="9"/>
      <c r="B149" s="9"/>
      <c r="H149" s="5"/>
    </row>
    <row r="150" spans="1:8" s="4" customFormat="1">
      <c r="A150" s="9"/>
      <c r="B150" s="9"/>
      <c r="H150" s="5"/>
    </row>
    <row r="151" spans="1:8" s="4" customFormat="1">
      <c r="A151" s="9"/>
      <c r="B151" s="9"/>
      <c r="H151" s="5"/>
    </row>
    <row r="152" spans="1:8" s="4" customFormat="1">
      <c r="A152" s="9"/>
      <c r="B152" s="9"/>
      <c r="H152" s="5"/>
    </row>
    <row r="153" spans="1:8" s="4" customFormat="1">
      <c r="A153" s="9"/>
      <c r="B153" s="9"/>
      <c r="H153" s="5"/>
    </row>
    <row r="154" spans="1:8" s="4" customFormat="1">
      <c r="A154" s="9"/>
      <c r="B154" s="9"/>
      <c r="H154" s="5"/>
    </row>
    <row r="155" spans="1:8" s="4" customFormat="1">
      <c r="A155" s="9"/>
      <c r="B155" s="9"/>
      <c r="H155" s="5"/>
    </row>
    <row r="156" spans="1:8" s="4" customFormat="1">
      <c r="A156" s="9"/>
      <c r="B156" s="9"/>
      <c r="H156" s="5"/>
    </row>
    <row r="157" spans="1:8" s="4" customFormat="1">
      <c r="A157" s="9"/>
      <c r="B157" s="9"/>
      <c r="H157" s="5"/>
    </row>
    <row r="158" spans="1:8" s="4" customFormat="1">
      <c r="A158" s="9"/>
      <c r="B158" s="9"/>
      <c r="H158" s="5"/>
    </row>
    <row r="159" spans="1:8" s="4" customFormat="1">
      <c r="A159" s="9"/>
      <c r="B159" s="9"/>
      <c r="H159" s="5"/>
    </row>
    <row r="160" spans="1:8" s="4" customFormat="1">
      <c r="A160" s="9"/>
      <c r="B160" s="9"/>
      <c r="H160" s="5"/>
    </row>
    <row r="161" spans="1:8" s="4" customFormat="1">
      <c r="A161" s="9"/>
      <c r="B161" s="9"/>
      <c r="H161" s="5"/>
    </row>
    <row r="162" spans="1:8" s="4" customFormat="1">
      <c r="A162" s="9"/>
      <c r="B162" s="9"/>
      <c r="H162" s="5"/>
    </row>
    <row r="163" spans="1:8" s="4" customFormat="1">
      <c r="A163" s="9"/>
      <c r="B163" s="9"/>
      <c r="H163" s="5"/>
    </row>
    <row r="164" spans="1:8" s="4" customFormat="1">
      <c r="A164" s="9"/>
      <c r="B164" s="9"/>
      <c r="H164" s="5"/>
    </row>
    <row r="165" spans="1:8" s="4" customFormat="1">
      <c r="A165" s="9"/>
      <c r="B165" s="9"/>
      <c r="H165" s="5"/>
    </row>
    <row r="166" spans="1:8" s="4" customFormat="1">
      <c r="A166" s="9"/>
      <c r="B166" s="9"/>
      <c r="H166" s="5"/>
    </row>
    <row r="167" spans="1:8" s="4" customFormat="1">
      <c r="A167" s="9"/>
      <c r="B167" s="9"/>
      <c r="H167" s="5"/>
    </row>
    <row r="168" spans="1:8" s="4" customFormat="1">
      <c r="A168" s="9"/>
      <c r="B168" s="9"/>
      <c r="H168" s="5"/>
    </row>
    <row r="169" spans="1:8" s="4" customFormat="1">
      <c r="A169" s="9"/>
      <c r="B169" s="9"/>
      <c r="H169" s="5"/>
    </row>
    <row r="170" spans="1:8" s="4" customFormat="1">
      <c r="A170" s="9"/>
      <c r="B170" s="9"/>
      <c r="H170" s="5"/>
    </row>
    <row r="171" spans="1:8" s="4" customFormat="1">
      <c r="A171" s="9"/>
      <c r="B171" s="9"/>
      <c r="H171" s="5"/>
    </row>
    <row r="172" spans="1:8" s="4" customFormat="1">
      <c r="A172" s="9"/>
      <c r="B172" s="9"/>
      <c r="H172" s="5"/>
    </row>
    <row r="173" spans="1:8" s="4" customFormat="1">
      <c r="A173" s="9"/>
      <c r="B173" s="9"/>
      <c r="H173" s="5"/>
    </row>
    <row r="174" spans="1:8" s="4" customFormat="1">
      <c r="A174" s="9"/>
      <c r="B174" s="9"/>
      <c r="H174" s="5"/>
    </row>
    <row r="175" spans="1:8" s="4" customFormat="1">
      <c r="A175" s="9"/>
      <c r="B175" s="9"/>
      <c r="H175" s="5"/>
    </row>
    <row r="176" spans="1:8" s="4" customFormat="1">
      <c r="A176" s="9"/>
      <c r="B176" s="9"/>
      <c r="H176" s="5"/>
    </row>
    <row r="177" spans="1:8" s="4" customFormat="1">
      <c r="A177" s="9"/>
      <c r="B177" s="9"/>
      <c r="H177" s="5"/>
    </row>
    <row r="178" spans="1:8" s="4" customFormat="1">
      <c r="A178" s="9"/>
      <c r="B178" s="9"/>
      <c r="H178" s="5"/>
    </row>
    <row r="179" spans="1:8" s="4" customFormat="1">
      <c r="A179" s="9"/>
      <c r="B179" s="9"/>
      <c r="H179" s="5"/>
    </row>
    <row r="180" spans="1:8" s="4" customFormat="1">
      <c r="A180" s="9"/>
      <c r="B180" s="9"/>
      <c r="H180" s="5"/>
    </row>
    <row r="181" spans="1:8" s="4" customFormat="1">
      <c r="A181" s="9"/>
      <c r="B181" s="9"/>
      <c r="H181" s="5"/>
    </row>
    <row r="182" spans="1:8" s="4" customFormat="1">
      <c r="A182" s="9"/>
      <c r="B182" s="9"/>
      <c r="H182" s="5"/>
    </row>
    <row r="183" spans="1:8" s="4" customFormat="1">
      <c r="A183" s="9"/>
      <c r="B183" s="9"/>
      <c r="H183" s="5"/>
    </row>
    <row r="184" spans="1:8" s="4" customFormat="1">
      <c r="A184" s="9"/>
      <c r="B184" s="9"/>
      <c r="H184" s="5"/>
    </row>
    <row r="185" spans="1:8" s="4" customFormat="1">
      <c r="A185" s="9"/>
      <c r="B185" s="9"/>
      <c r="H185" s="5"/>
    </row>
    <row r="186" spans="1:8" s="4" customFormat="1">
      <c r="A186" s="9"/>
      <c r="B186" s="9"/>
      <c r="H186" s="5"/>
    </row>
    <row r="187" spans="1:8" s="4" customFormat="1">
      <c r="A187" s="9"/>
      <c r="B187" s="9"/>
      <c r="H187" s="5"/>
    </row>
    <row r="188" spans="1:8" s="4" customFormat="1">
      <c r="A188" s="9"/>
      <c r="B188" s="9"/>
      <c r="H188" s="5"/>
    </row>
    <row r="189" spans="1:8" s="4" customFormat="1">
      <c r="A189" s="9"/>
      <c r="B189" s="9"/>
      <c r="H189" s="5"/>
    </row>
    <row r="190" spans="1:8" s="4" customFormat="1">
      <c r="A190" s="9"/>
      <c r="B190" s="9"/>
      <c r="H190" s="5"/>
    </row>
    <row r="191" spans="1:8" s="4" customFormat="1">
      <c r="A191" s="9"/>
      <c r="B191" s="9"/>
      <c r="H191" s="5"/>
    </row>
    <row r="192" spans="1:8" s="4" customFormat="1">
      <c r="A192" s="9"/>
      <c r="B192" s="9"/>
      <c r="H192" s="5"/>
    </row>
    <row r="193" spans="1:8" s="4" customFormat="1">
      <c r="A193" s="9"/>
      <c r="B193" s="9"/>
      <c r="H193" s="5"/>
    </row>
    <row r="194" spans="1:8" s="4" customFormat="1">
      <c r="A194" s="9"/>
      <c r="B194" s="9"/>
      <c r="H194" s="5"/>
    </row>
    <row r="195" spans="1:8" s="4" customFormat="1">
      <c r="A195" s="9"/>
      <c r="B195" s="9"/>
      <c r="H195" s="5"/>
    </row>
    <row r="196" spans="1:8" s="4" customFormat="1">
      <c r="A196" s="9"/>
      <c r="B196" s="9"/>
      <c r="H196" s="5"/>
    </row>
    <row r="197" spans="1:8" s="4" customFormat="1">
      <c r="A197" s="9"/>
      <c r="B197" s="9"/>
      <c r="H197" s="5"/>
    </row>
    <row r="198" spans="1:8" s="4" customFormat="1">
      <c r="A198" s="9"/>
      <c r="B198" s="9"/>
      <c r="H198" s="5"/>
    </row>
    <row r="199" spans="1:8" s="4" customFormat="1">
      <c r="A199" s="9"/>
      <c r="B199" s="9"/>
      <c r="H199" s="5"/>
    </row>
    <row r="200" spans="1:8" s="4" customFormat="1">
      <c r="A200" s="9"/>
      <c r="B200" s="9"/>
      <c r="H200" s="5"/>
    </row>
    <row r="201" spans="1:8" s="4" customFormat="1">
      <c r="A201" s="9"/>
      <c r="B201" s="9"/>
      <c r="H201" s="5"/>
    </row>
    <row r="202" spans="1:8" s="4" customFormat="1">
      <c r="A202" s="9"/>
      <c r="B202" s="9"/>
      <c r="H202" s="5"/>
    </row>
    <row r="203" spans="1:8" s="4" customFormat="1">
      <c r="A203" s="9"/>
      <c r="B203" s="9"/>
      <c r="H203" s="5"/>
    </row>
    <row r="204" spans="1:8" s="4" customFormat="1">
      <c r="A204" s="9"/>
      <c r="B204" s="9"/>
      <c r="H204" s="5"/>
    </row>
    <row r="205" spans="1:8" s="4" customFormat="1">
      <c r="A205" s="9"/>
      <c r="B205" s="9"/>
      <c r="H205" s="5"/>
    </row>
    <row r="206" spans="1:8" s="4" customFormat="1">
      <c r="A206" s="9"/>
      <c r="B206" s="9"/>
      <c r="H206" s="5"/>
    </row>
    <row r="207" spans="1:8" s="4" customFormat="1">
      <c r="A207" s="9"/>
      <c r="B207" s="9"/>
      <c r="H207" s="5"/>
    </row>
    <row r="208" spans="1:8" s="4" customFormat="1">
      <c r="A208" s="9"/>
      <c r="B208" s="9"/>
      <c r="H208" s="5"/>
    </row>
    <row r="209" spans="1:8" s="4" customFormat="1">
      <c r="A209" s="9"/>
      <c r="B209" s="9"/>
      <c r="H209" s="5"/>
    </row>
    <row r="210" spans="1:8" s="4" customFormat="1">
      <c r="A210" s="9"/>
      <c r="B210" s="9"/>
      <c r="H210" s="5"/>
    </row>
  </sheetData>
  <sheetProtection password="F6CA" sheet="1" objects="1" scenarios="1" selectLockedCells="1"/>
  <mergeCells count="3">
    <mergeCell ref="A3:C3"/>
    <mergeCell ref="A16:C16"/>
    <mergeCell ref="A1:C1"/>
  </mergeCells>
  <phoneticPr fontId="2" type="noConversion"/>
  <pageMargins left="0.8" right="0.8" top="1.25" bottom="1" header="0.3" footer="0.3"/>
  <pageSetup orientation="portrait"/>
  <headerFooter>
    <oddHeader>&amp;L&amp;G&amp;C&amp;"Arial,Bold"&amp;14 2014 Silage/Earlage Decision Aid&amp;"-,Regular"&amp;11_x000D_&amp;"Arial,Regular"&amp;14&amp;A&amp;R&amp;G</oddHeader>
    <oddFooter>&amp;L&amp;G&amp;R&amp;9&amp;K00539BSouth Dakota State University, South Dakota counties, and USDA cooperating. South Dakota_x000D_ State University adheres to AA/EEO guidelines in offering educational programs and services._x000D_© 2014, South Dakota Board of Regents</oddFooter>
  </headerFooter>
  <legacyDrawingHF r:id="rId1"/>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4"/>
  <sheetViews>
    <sheetView showGridLines="0" view="pageLayout" workbookViewId="0">
      <selection activeCell="C19" sqref="C19"/>
    </sheetView>
  </sheetViews>
  <sheetFormatPr baseColWidth="10" defaultColWidth="38" defaultRowHeight="15" x14ac:dyDescent="0"/>
  <cols>
    <col min="1" max="1" width="38" style="4"/>
    <col min="2" max="2" width="14" style="4" bestFit="1" customWidth="1"/>
    <col min="3" max="3" width="13.6640625" style="4" customWidth="1"/>
    <col min="4" max="7" width="38" style="4"/>
    <col min="8" max="16384" width="38" style="5"/>
  </cols>
  <sheetData>
    <row r="1" spans="1:8">
      <c r="A1" s="140" t="s">
        <v>108</v>
      </c>
      <c r="B1" s="140"/>
      <c r="C1" s="140"/>
    </row>
    <row r="2" spans="1:8" ht="12" customHeight="1">
      <c r="A2" s="6"/>
      <c r="B2" s="7"/>
      <c r="C2" s="7"/>
    </row>
    <row r="3" spans="1:8" ht="20" customHeight="1">
      <c r="A3" s="139" t="s">
        <v>24</v>
      </c>
      <c r="B3" s="139"/>
      <c r="C3" s="139"/>
    </row>
    <row r="4" spans="1:8" s="4" customFormat="1" ht="20" customHeight="1">
      <c r="A4" s="8" t="s">
        <v>1</v>
      </c>
      <c r="B4" s="4" t="s">
        <v>2</v>
      </c>
      <c r="C4" s="106">
        <v>2.75</v>
      </c>
      <c r="H4" s="5"/>
    </row>
    <row r="5" spans="1:8" s="4" customFormat="1" ht="20" customHeight="1">
      <c r="A5" s="8" t="s">
        <v>29</v>
      </c>
      <c r="B5" s="4" t="s">
        <v>9</v>
      </c>
      <c r="C5" s="107">
        <v>150</v>
      </c>
      <c r="H5" s="5"/>
    </row>
    <row r="6" spans="1:8" s="4" customFormat="1" ht="20" customHeight="1">
      <c r="A6" s="8" t="s">
        <v>4</v>
      </c>
      <c r="B6" s="4" t="s">
        <v>5</v>
      </c>
      <c r="C6" s="108">
        <v>35</v>
      </c>
      <c r="H6" s="5"/>
    </row>
    <row r="7" spans="1:8" s="4" customFormat="1" ht="20" customHeight="1">
      <c r="A7" s="8" t="s">
        <v>30</v>
      </c>
      <c r="B7" s="4" t="s">
        <v>7</v>
      </c>
      <c r="C7" s="97">
        <f>(42.3-SQRT((42.3)^2-(4*1.53)*(72.7+C5)))/(2*1.53)</f>
        <v>7.0756104849867389</v>
      </c>
      <c r="H7" s="5"/>
    </row>
    <row r="8" spans="1:8" s="4" customFormat="1" ht="20" customHeight="1">
      <c r="A8" s="8" t="s">
        <v>0</v>
      </c>
      <c r="B8" s="4" t="s">
        <v>31</v>
      </c>
      <c r="C8" s="109">
        <f>C7/(C6/100)</f>
        <v>20.216029957104968</v>
      </c>
      <c r="H8" s="5"/>
    </row>
    <row r="9" spans="1:8" s="4" customFormat="1" ht="20" customHeight="1">
      <c r="A9" s="8" t="s">
        <v>34</v>
      </c>
      <c r="B9" s="4" t="s">
        <v>10</v>
      </c>
      <c r="C9" s="110">
        <v>50</v>
      </c>
      <c r="H9" s="5"/>
    </row>
    <row r="10" spans="1:8" s="4" customFormat="1" ht="20" customHeight="1">
      <c r="A10" s="8" t="s">
        <v>11</v>
      </c>
      <c r="B10" s="4" t="s">
        <v>12</v>
      </c>
      <c r="C10" s="111">
        <v>20</v>
      </c>
      <c r="H10" s="5"/>
    </row>
    <row r="11" spans="1:8" s="4" customFormat="1" ht="20" hidden="1" customHeight="1">
      <c r="A11" s="8" t="s">
        <v>13</v>
      </c>
      <c r="B11" s="4" t="s">
        <v>14</v>
      </c>
      <c r="C11" s="99">
        <f>((C5*C4)/C7)-(C9/C7)+((C10*((((C7*2000)-(C5*56))/2000)/0.87))/C7)</f>
        <v>60.575124799484776</v>
      </c>
      <c r="H11" s="5"/>
    </row>
    <row r="12" spans="1:8" s="4" customFormat="1" ht="20" customHeight="1">
      <c r="A12" s="8" t="s">
        <v>13</v>
      </c>
      <c r="B12" s="4" t="s">
        <v>14</v>
      </c>
      <c r="C12" s="99">
        <f>IF(C5&gt;19,C11,"NA")</f>
        <v>60.575124799484776</v>
      </c>
      <c r="H12" s="5"/>
    </row>
    <row r="13" spans="1:8" s="4" customFormat="1" ht="20" customHeight="1">
      <c r="A13" s="25" t="s">
        <v>15</v>
      </c>
      <c r="B13" s="26" t="s">
        <v>16</v>
      </c>
      <c r="C13" s="100">
        <f>C12*(C6/100)</f>
        <v>21.201293679819671</v>
      </c>
      <c r="H13" s="5"/>
    </row>
    <row r="14" spans="1:8" s="4" customFormat="1" ht="20" customHeight="1">
      <c r="A14" s="10" t="s">
        <v>17</v>
      </c>
      <c r="B14" s="4" t="s">
        <v>10</v>
      </c>
      <c r="C14" s="99">
        <f>C13*C8</f>
        <v>428.60598816061469</v>
      </c>
      <c r="H14" s="5"/>
    </row>
    <row r="15" spans="1:8" s="4" customFormat="1" ht="20" customHeight="1">
      <c r="A15" s="2"/>
      <c r="B15" s="1"/>
      <c r="C15" s="3"/>
      <c r="H15" s="5"/>
    </row>
    <row r="16" spans="1:8" s="4" customFormat="1" ht="20" customHeight="1">
      <c r="A16" s="139" t="s">
        <v>25</v>
      </c>
      <c r="B16" s="139"/>
      <c r="C16" s="139"/>
      <c r="H16" s="5"/>
    </row>
    <row r="17" spans="1:8" s="4" customFormat="1" ht="20" customHeight="1">
      <c r="A17" s="8" t="s">
        <v>18</v>
      </c>
      <c r="B17" s="4" t="s">
        <v>16</v>
      </c>
      <c r="C17" s="111">
        <v>5.56</v>
      </c>
      <c r="H17" s="5"/>
    </row>
    <row r="18" spans="1:8" s="4" customFormat="1" ht="20" customHeight="1">
      <c r="A18" s="8" t="s">
        <v>19</v>
      </c>
      <c r="B18" s="4" t="s">
        <v>16</v>
      </c>
      <c r="C18" s="101">
        <f>C13+C17</f>
        <v>26.761293679819669</v>
      </c>
      <c r="H18" s="5"/>
    </row>
    <row r="19" spans="1:8" s="4" customFormat="1" ht="20" customHeight="1">
      <c r="A19" s="8" t="s">
        <v>20</v>
      </c>
      <c r="B19" s="4" t="s">
        <v>21</v>
      </c>
      <c r="C19" s="112">
        <v>10</v>
      </c>
      <c r="H19" s="5"/>
    </row>
    <row r="20" spans="1:8" s="4" customFormat="1" ht="20" customHeight="1">
      <c r="A20" s="8" t="s">
        <v>22</v>
      </c>
      <c r="B20" s="4" t="s">
        <v>16</v>
      </c>
      <c r="C20" s="101">
        <f>((((C7*(C19/100))/(C6/100)))*C13)/C8</f>
        <v>2.1201293679819675</v>
      </c>
      <c r="H20" s="5"/>
    </row>
    <row r="21" spans="1:8" s="4" customFormat="1" ht="20" customHeight="1">
      <c r="A21" s="27" t="s">
        <v>23</v>
      </c>
      <c r="B21" s="28" t="s">
        <v>16</v>
      </c>
      <c r="C21" s="102">
        <f>C18+C20</f>
        <v>28.881423047801636</v>
      </c>
      <c r="H21" s="5"/>
    </row>
    <row r="22" spans="1:8" s="4" customFormat="1">
      <c r="A22" s="9"/>
      <c r="B22" s="9"/>
      <c r="H22" s="5"/>
    </row>
    <row r="23" spans="1:8" s="4" customFormat="1">
      <c r="A23" s="9"/>
      <c r="B23" s="9"/>
      <c r="H23" s="5"/>
    </row>
    <row r="24" spans="1:8" s="4" customFormat="1">
      <c r="A24" s="9"/>
      <c r="B24" s="9"/>
      <c r="H24" s="5"/>
    </row>
    <row r="25" spans="1:8" s="4" customFormat="1">
      <c r="A25" s="9"/>
      <c r="B25" s="9"/>
      <c r="H25" s="5"/>
    </row>
    <row r="26" spans="1:8" s="4" customFormat="1">
      <c r="A26" s="9"/>
      <c r="B26" s="9"/>
      <c r="H26" s="5"/>
    </row>
    <row r="27" spans="1:8" s="4" customFormat="1">
      <c r="A27" s="9"/>
      <c r="B27" s="9"/>
      <c r="H27" s="5"/>
    </row>
    <row r="28" spans="1:8" s="4" customFormat="1">
      <c r="A28" s="9"/>
      <c r="B28" s="9"/>
      <c r="H28" s="5"/>
    </row>
    <row r="29" spans="1:8" s="4" customFormat="1">
      <c r="A29" s="9"/>
      <c r="B29" s="9"/>
      <c r="H29" s="5"/>
    </row>
    <row r="30" spans="1:8" s="4" customFormat="1">
      <c r="A30" s="9"/>
      <c r="B30" s="9"/>
      <c r="H30" s="5"/>
    </row>
    <row r="31" spans="1:8" s="4" customFormat="1">
      <c r="A31" s="9"/>
      <c r="B31" s="9"/>
      <c r="H31" s="5"/>
    </row>
    <row r="32" spans="1:8" s="4" customFormat="1">
      <c r="A32" s="9"/>
      <c r="B32" s="9"/>
      <c r="H32" s="5"/>
    </row>
    <row r="33" spans="1:8" s="4" customFormat="1">
      <c r="A33" s="9"/>
      <c r="B33" s="9"/>
      <c r="H33" s="5"/>
    </row>
    <row r="34" spans="1:8" s="4" customFormat="1">
      <c r="A34" s="9"/>
      <c r="B34" s="9"/>
      <c r="H34" s="5"/>
    </row>
    <row r="35" spans="1:8" s="4" customFormat="1">
      <c r="A35" s="9"/>
      <c r="B35" s="9"/>
      <c r="H35" s="5"/>
    </row>
    <row r="36" spans="1:8" s="4" customFormat="1">
      <c r="A36" s="9"/>
      <c r="B36" s="9"/>
      <c r="H36" s="5"/>
    </row>
    <row r="37" spans="1:8" s="4" customFormat="1">
      <c r="A37" s="9"/>
      <c r="B37" s="9"/>
      <c r="H37" s="5"/>
    </row>
    <row r="38" spans="1:8" s="4" customFormat="1">
      <c r="A38" s="9"/>
      <c r="B38" s="9"/>
      <c r="H38" s="5"/>
    </row>
    <row r="39" spans="1:8" s="4" customFormat="1">
      <c r="A39" s="9"/>
      <c r="B39" s="9"/>
      <c r="H39" s="5"/>
    </row>
    <row r="40" spans="1:8" s="4" customFormat="1">
      <c r="A40" s="9"/>
      <c r="B40" s="9"/>
      <c r="H40" s="5"/>
    </row>
    <row r="41" spans="1:8" s="4" customFormat="1">
      <c r="A41" s="9"/>
      <c r="B41" s="9"/>
      <c r="H41" s="5"/>
    </row>
    <row r="42" spans="1:8" s="4" customFormat="1">
      <c r="A42" s="9"/>
      <c r="B42" s="9"/>
      <c r="H42" s="5"/>
    </row>
    <row r="43" spans="1:8" s="4" customFormat="1">
      <c r="A43" s="9"/>
      <c r="B43" s="9"/>
      <c r="H43" s="5"/>
    </row>
    <row r="44" spans="1:8" s="4" customFormat="1">
      <c r="A44" s="9"/>
      <c r="B44" s="9"/>
      <c r="H44" s="5"/>
    </row>
    <row r="45" spans="1:8" s="4" customFormat="1">
      <c r="A45" s="9"/>
      <c r="B45" s="9"/>
      <c r="H45" s="5"/>
    </row>
    <row r="46" spans="1:8" s="4" customFormat="1">
      <c r="A46" s="9"/>
      <c r="B46" s="9"/>
      <c r="H46" s="5"/>
    </row>
    <row r="47" spans="1:8" s="4" customFormat="1">
      <c r="A47" s="9"/>
      <c r="B47" s="9"/>
      <c r="H47" s="5"/>
    </row>
    <row r="48" spans="1:8" s="4" customFormat="1">
      <c r="A48" s="9"/>
      <c r="B48" s="9"/>
      <c r="H48" s="5"/>
    </row>
    <row r="49" spans="1:8" s="4" customFormat="1">
      <c r="A49" s="9"/>
      <c r="B49" s="9"/>
      <c r="H49" s="5"/>
    </row>
    <row r="50" spans="1:8" s="4" customFormat="1">
      <c r="A50" s="9"/>
      <c r="B50" s="9"/>
      <c r="H50" s="5"/>
    </row>
    <row r="51" spans="1:8" s="4" customFormat="1">
      <c r="A51" s="9"/>
      <c r="B51" s="9"/>
      <c r="H51" s="5"/>
    </row>
    <row r="52" spans="1:8" s="4" customFormat="1">
      <c r="A52" s="9"/>
      <c r="B52" s="9"/>
      <c r="H52" s="5"/>
    </row>
    <row r="53" spans="1:8" s="4" customFormat="1">
      <c r="A53" s="9"/>
      <c r="B53" s="9"/>
      <c r="H53" s="5"/>
    </row>
    <row r="54" spans="1:8" s="4" customFormat="1">
      <c r="A54" s="9"/>
      <c r="B54" s="9"/>
      <c r="H54" s="5"/>
    </row>
    <row r="55" spans="1:8" s="4" customFormat="1">
      <c r="A55" s="9"/>
      <c r="B55" s="9"/>
      <c r="H55" s="5"/>
    </row>
    <row r="56" spans="1:8" s="4" customFormat="1">
      <c r="A56" s="9"/>
      <c r="B56" s="9"/>
      <c r="H56" s="5"/>
    </row>
    <row r="57" spans="1:8" s="4" customFormat="1">
      <c r="A57" s="9"/>
      <c r="B57" s="9"/>
      <c r="H57" s="5"/>
    </row>
    <row r="58" spans="1:8" s="4" customFormat="1">
      <c r="A58" s="9"/>
      <c r="B58" s="9"/>
      <c r="H58" s="5"/>
    </row>
    <row r="59" spans="1:8" s="4" customFormat="1">
      <c r="A59" s="9"/>
      <c r="B59" s="9"/>
      <c r="H59" s="5"/>
    </row>
    <row r="60" spans="1:8" s="4" customFormat="1">
      <c r="A60" s="9"/>
      <c r="B60" s="9"/>
      <c r="H60" s="5"/>
    </row>
    <row r="61" spans="1:8" s="4" customFormat="1">
      <c r="A61" s="9"/>
      <c r="B61" s="9"/>
      <c r="H61" s="5"/>
    </row>
    <row r="62" spans="1:8" s="4" customFormat="1">
      <c r="A62" s="9"/>
      <c r="B62" s="9"/>
      <c r="H62" s="5"/>
    </row>
    <row r="63" spans="1:8" s="4" customFormat="1">
      <c r="A63" s="9"/>
      <c r="B63" s="9"/>
      <c r="H63" s="5"/>
    </row>
    <row r="64" spans="1:8" s="4" customFormat="1">
      <c r="A64" s="9"/>
      <c r="B64" s="9"/>
      <c r="H64" s="5"/>
    </row>
    <row r="65" spans="1:8" s="4" customFormat="1">
      <c r="A65" s="9"/>
      <c r="B65" s="9"/>
      <c r="H65" s="5"/>
    </row>
    <row r="66" spans="1:8" s="4" customFormat="1">
      <c r="A66" s="9"/>
      <c r="B66" s="9"/>
      <c r="H66" s="5"/>
    </row>
    <row r="67" spans="1:8" s="4" customFormat="1">
      <c r="A67" s="9"/>
      <c r="B67" s="9"/>
      <c r="H67" s="5"/>
    </row>
    <row r="68" spans="1:8" s="4" customFormat="1">
      <c r="A68" s="9"/>
      <c r="B68" s="9"/>
      <c r="H68" s="5"/>
    </row>
    <row r="69" spans="1:8" s="4" customFormat="1">
      <c r="A69" s="9"/>
      <c r="B69" s="9"/>
      <c r="H69" s="5"/>
    </row>
    <row r="70" spans="1:8" s="4" customFormat="1">
      <c r="A70" s="9"/>
      <c r="B70" s="9"/>
      <c r="H70" s="5"/>
    </row>
    <row r="71" spans="1:8" s="4" customFormat="1">
      <c r="A71" s="9"/>
      <c r="B71" s="9"/>
      <c r="H71" s="5"/>
    </row>
    <row r="72" spans="1:8" s="4" customFormat="1">
      <c r="A72" s="9"/>
      <c r="B72" s="9"/>
      <c r="H72" s="5"/>
    </row>
    <row r="73" spans="1:8" s="4" customFormat="1">
      <c r="A73" s="9"/>
      <c r="B73" s="9"/>
      <c r="H73" s="5"/>
    </row>
    <row r="74" spans="1:8" s="4" customFormat="1">
      <c r="A74" s="9"/>
      <c r="B74" s="9"/>
      <c r="H74" s="5"/>
    </row>
    <row r="75" spans="1:8" s="4" customFormat="1">
      <c r="A75" s="9"/>
      <c r="B75" s="9"/>
      <c r="H75" s="5"/>
    </row>
    <row r="76" spans="1:8" s="4" customFormat="1">
      <c r="A76" s="9"/>
      <c r="B76" s="9"/>
      <c r="H76" s="5"/>
    </row>
    <row r="77" spans="1:8" s="4" customFormat="1">
      <c r="A77" s="9"/>
      <c r="B77" s="9"/>
      <c r="H77" s="5"/>
    </row>
    <row r="78" spans="1:8" s="4" customFormat="1">
      <c r="A78" s="9"/>
      <c r="B78" s="9"/>
      <c r="H78" s="5"/>
    </row>
    <row r="79" spans="1:8" s="4" customFormat="1">
      <c r="A79" s="9"/>
      <c r="B79" s="9"/>
      <c r="H79" s="5"/>
    </row>
    <row r="80" spans="1:8" s="4" customFormat="1">
      <c r="A80" s="9"/>
      <c r="B80" s="9"/>
      <c r="H80" s="5"/>
    </row>
    <row r="81" spans="1:8" s="4" customFormat="1">
      <c r="A81" s="9"/>
      <c r="B81" s="9"/>
      <c r="H81" s="5"/>
    </row>
    <row r="82" spans="1:8" s="4" customFormat="1">
      <c r="A82" s="9"/>
      <c r="B82" s="9"/>
      <c r="H82" s="5"/>
    </row>
    <row r="83" spans="1:8" s="4" customFormat="1">
      <c r="A83" s="9"/>
      <c r="B83" s="9"/>
      <c r="H83" s="5"/>
    </row>
    <row r="84" spans="1:8" s="4" customFormat="1">
      <c r="A84" s="9"/>
      <c r="B84" s="9"/>
      <c r="H84" s="5"/>
    </row>
    <row r="85" spans="1:8" s="4" customFormat="1">
      <c r="A85" s="9"/>
      <c r="B85" s="9"/>
      <c r="H85" s="5"/>
    </row>
    <row r="86" spans="1:8" s="4" customFormat="1">
      <c r="A86" s="9"/>
      <c r="B86" s="9"/>
      <c r="H86" s="5"/>
    </row>
    <row r="87" spans="1:8" s="4" customFormat="1">
      <c r="A87" s="9"/>
      <c r="B87" s="9"/>
      <c r="H87" s="5"/>
    </row>
    <row r="88" spans="1:8" s="4" customFormat="1">
      <c r="A88" s="9"/>
      <c r="B88" s="9"/>
      <c r="H88" s="5"/>
    </row>
    <row r="89" spans="1:8" s="4" customFormat="1">
      <c r="A89" s="9"/>
      <c r="B89" s="9"/>
      <c r="H89" s="5"/>
    </row>
    <row r="90" spans="1:8" s="4" customFormat="1">
      <c r="A90" s="9"/>
      <c r="B90" s="9"/>
      <c r="H90" s="5"/>
    </row>
    <row r="91" spans="1:8" s="4" customFormat="1">
      <c r="A91" s="9"/>
      <c r="B91" s="9"/>
      <c r="H91" s="5"/>
    </row>
    <row r="92" spans="1:8" s="4" customFormat="1">
      <c r="A92" s="9"/>
      <c r="B92" s="9"/>
      <c r="H92" s="5"/>
    </row>
    <row r="93" spans="1:8" s="4" customFormat="1">
      <c r="A93" s="9"/>
      <c r="B93" s="9"/>
      <c r="H93" s="5"/>
    </row>
    <row r="94" spans="1:8" s="4" customFormat="1">
      <c r="A94" s="9"/>
      <c r="B94" s="9"/>
      <c r="H94" s="5"/>
    </row>
    <row r="95" spans="1:8" s="4" customFormat="1">
      <c r="A95" s="9"/>
      <c r="B95" s="9"/>
      <c r="H95" s="5"/>
    </row>
    <row r="96" spans="1:8" s="4" customFormat="1">
      <c r="A96" s="9"/>
      <c r="B96" s="9"/>
      <c r="H96" s="5"/>
    </row>
    <row r="97" spans="1:8" s="4" customFormat="1">
      <c r="A97" s="9"/>
      <c r="B97" s="9"/>
      <c r="H97" s="5"/>
    </row>
    <row r="98" spans="1:8" s="4" customFormat="1">
      <c r="A98" s="9"/>
      <c r="B98" s="9"/>
      <c r="H98" s="5"/>
    </row>
    <row r="99" spans="1:8" s="4" customFormat="1">
      <c r="A99" s="9"/>
      <c r="B99" s="9"/>
      <c r="H99" s="5"/>
    </row>
    <row r="100" spans="1:8" s="4" customFormat="1">
      <c r="A100" s="9"/>
      <c r="B100" s="9"/>
      <c r="H100" s="5"/>
    </row>
    <row r="101" spans="1:8" s="4" customFormat="1">
      <c r="A101" s="9"/>
      <c r="B101" s="9"/>
      <c r="H101" s="5"/>
    </row>
    <row r="102" spans="1:8" s="4" customFormat="1">
      <c r="A102" s="9"/>
      <c r="B102" s="9"/>
      <c r="H102" s="5"/>
    </row>
    <row r="103" spans="1:8" s="4" customFormat="1">
      <c r="A103" s="9"/>
      <c r="B103" s="9"/>
      <c r="H103" s="5"/>
    </row>
    <row r="104" spans="1:8" s="4" customFormat="1">
      <c r="A104" s="9"/>
      <c r="B104" s="9"/>
      <c r="H104" s="5"/>
    </row>
    <row r="105" spans="1:8" s="4" customFormat="1">
      <c r="A105" s="9"/>
      <c r="B105" s="9"/>
      <c r="H105" s="5"/>
    </row>
    <row r="106" spans="1:8" s="4" customFormat="1">
      <c r="A106" s="9"/>
      <c r="B106" s="9"/>
      <c r="H106" s="5"/>
    </row>
    <row r="107" spans="1:8" s="4" customFormat="1">
      <c r="A107" s="9"/>
      <c r="B107" s="9"/>
      <c r="H107" s="5"/>
    </row>
    <row r="108" spans="1:8" s="4" customFormat="1">
      <c r="A108" s="9"/>
      <c r="B108" s="9"/>
      <c r="H108" s="5"/>
    </row>
    <row r="109" spans="1:8" s="4" customFormat="1">
      <c r="A109" s="9"/>
      <c r="B109" s="9"/>
      <c r="H109" s="5"/>
    </row>
    <row r="110" spans="1:8" s="4" customFormat="1">
      <c r="A110" s="9"/>
      <c r="B110" s="9"/>
      <c r="H110" s="5"/>
    </row>
    <row r="111" spans="1:8" s="4" customFormat="1">
      <c r="A111" s="9"/>
      <c r="B111" s="9"/>
      <c r="H111" s="5"/>
    </row>
    <row r="112" spans="1:8" s="4" customFormat="1">
      <c r="A112" s="9"/>
      <c r="B112" s="9"/>
      <c r="H112" s="5"/>
    </row>
    <row r="113" spans="1:8" s="4" customFormat="1">
      <c r="A113" s="9"/>
      <c r="B113" s="9"/>
      <c r="H113" s="5"/>
    </row>
    <row r="114" spans="1:8" s="4" customFormat="1">
      <c r="A114" s="9"/>
      <c r="B114" s="9"/>
      <c r="H114" s="5"/>
    </row>
    <row r="115" spans="1:8" s="4" customFormat="1">
      <c r="A115" s="9"/>
      <c r="B115" s="9"/>
      <c r="H115" s="5"/>
    </row>
    <row r="116" spans="1:8" s="4" customFormat="1">
      <c r="A116" s="9"/>
      <c r="B116" s="9"/>
      <c r="H116" s="5"/>
    </row>
    <row r="117" spans="1:8" s="4" customFormat="1">
      <c r="A117" s="9"/>
      <c r="B117" s="9"/>
      <c r="H117" s="5"/>
    </row>
    <row r="118" spans="1:8" s="4" customFormat="1">
      <c r="A118" s="9"/>
      <c r="B118" s="9"/>
      <c r="H118" s="5"/>
    </row>
    <row r="119" spans="1:8" s="4" customFormat="1">
      <c r="A119" s="9"/>
      <c r="B119" s="9"/>
      <c r="H119" s="5"/>
    </row>
    <row r="120" spans="1:8" s="4" customFormat="1">
      <c r="A120" s="9"/>
      <c r="B120" s="9"/>
      <c r="H120" s="5"/>
    </row>
    <row r="121" spans="1:8" s="4" customFormat="1">
      <c r="A121" s="9"/>
      <c r="B121" s="9"/>
      <c r="H121" s="5"/>
    </row>
    <row r="122" spans="1:8" s="4" customFormat="1">
      <c r="A122" s="9"/>
      <c r="B122" s="9"/>
      <c r="H122" s="5"/>
    </row>
    <row r="123" spans="1:8" s="4" customFormat="1">
      <c r="A123" s="9"/>
      <c r="B123" s="9"/>
      <c r="H123" s="5"/>
    </row>
    <row r="124" spans="1:8" s="4" customFormat="1">
      <c r="A124" s="9"/>
      <c r="B124" s="9"/>
      <c r="H124" s="5"/>
    </row>
    <row r="125" spans="1:8" s="4" customFormat="1">
      <c r="A125" s="9"/>
      <c r="B125" s="9"/>
      <c r="H125" s="5"/>
    </row>
    <row r="126" spans="1:8" s="4" customFormat="1">
      <c r="A126" s="9"/>
      <c r="B126" s="9"/>
      <c r="H126" s="5"/>
    </row>
    <row r="127" spans="1:8" s="4" customFormat="1">
      <c r="A127" s="9"/>
      <c r="B127" s="9"/>
      <c r="H127" s="5"/>
    </row>
    <row r="128" spans="1:8" s="4" customFormat="1">
      <c r="A128" s="9"/>
      <c r="B128" s="9"/>
      <c r="H128" s="5"/>
    </row>
    <row r="129" spans="1:8" s="4" customFormat="1">
      <c r="A129" s="9"/>
      <c r="B129" s="9"/>
      <c r="H129" s="5"/>
    </row>
    <row r="130" spans="1:8" s="4" customFormat="1">
      <c r="A130" s="9"/>
      <c r="B130" s="9"/>
      <c r="H130" s="5"/>
    </row>
    <row r="131" spans="1:8" s="4" customFormat="1">
      <c r="A131" s="9"/>
      <c r="B131" s="9"/>
      <c r="H131" s="5"/>
    </row>
    <row r="132" spans="1:8" s="4" customFormat="1">
      <c r="A132" s="9"/>
      <c r="B132" s="9"/>
      <c r="H132" s="5"/>
    </row>
    <row r="133" spans="1:8" s="4" customFormat="1">
      <c r="A133" s="9"/>
      <c r="B133" s="9"/>
      <c r="H133" s="5"/>
    </row>
    <row r="134" spans="1:8" s="4" customFormat="1">
      <c r="A134" s="9"/>
      <c r="B134" s="9"/>
      <c r="H134" s="5"/>
    </row>
    <row r="135" spans="1:8" s="4" customFormat="1">
      <c r="A135" s="9"/>
      <c r="B135" s="9"/>
      <c r="H135" s="5"/>
    </row>
    <row r="136" spans="1:8" s="4" customFormat="1">
      <c r="A136" s="9"/>
      <c r="B136" s="9"/>
      <c r="H136" s="5"/>
    </row>
    <row r="137" spans="1:8" s="4" customFormat="1">
      <c r="A137" s="9"/>
      <c r="B137" s="9"/>
      <c r="H137" s="5"/>
    </row>
    <row r="138" spans="1:8" s="4" customFormat="1">
      <c r="A138" s="9"/>
      <c r="B138" s="9"/>
      <c r="H138" s="5"/>
    </row>
    <row r="139" spans="1:8" s="4" customFormat="1">
      <c r="A139" s="9"/>
      <c r="B139" s="9"/>
      <c r="H139" s="5"/>
    </row>
    <row r="140" spans="1:8" s="4" customFormat="1">
      <c r="A140" s="9"/>
      <c r="B140" s="9"/>
      <c r="H140" s="5"/>
    </row>
    <row r="141" spans="1:8" s="4" customFormat="1">
      <c r="A141" s="9"/>
      <c r="B141" s="9"/>
      <c r="H141" s="5"/>
    </row>
    <row r="142" spans="1:8" s="4" customFormat="1">
      <c r="A142" s="9"/>
      <c r="B142" s="9"/>
      <c r="H142" s="5"/>
    </row>
    <row r="143" spans="1:8" s="4" customFormat="1">
      <c r="A143" s="9"/>
      <c r="B143" s="9"/>
      <c r="H143" s="5"/>
    </row>
    <row r="144" spans="1:8" s="4" customFormat="1">
      <c r="A144" s="9"/>
      <c r="B144" s="9"/>
      <c r="H144" s="5"/>
    </row>
    <row r="145" spans="1:8" s="4" customFormat="1">
      <c r="A145" s="9"/>
      <c r="B145" s="9"/>
      <c r="H145" s="5"/>
    </row>
    <row r="146" spans="1:8" s="4" customFormat="1">
      <c r="A146" s="9"/>
      <c r="B146" s="9"/>
      <c r="H146" s="5"/>
    </row>
    <row r="147" spans="1:8" s="4" customFormat="1">
      <c r="A147" s="9"/>
      <c r="B147" s="9"/>
      <c r="H147" s="5"/>
    </row>
    <row r="148" spans="1:8" s="4" customFormat="1">
      <c r="A148" s="9"/>
      <c r="B148" s="9"/>
      <c r="H148" s="5"/>
    </row>
    <row r="149" spans="1:8" s="4" customFormat="1">
      <c r="A149" s="9"/>
      <c r="B149" s="9"/>
      <c r="H149" s="5"/>
    </row>
    <row r="150" spans="1:8" s="4" customFormat="1">
      <c r="A150" s="9"/>
      <c r="B150" s="9"/>
      <c r="H150" s="5"/>
    </row>
    <row r="151" spans="1:8" s="4" customFormat="1">
      <c r="A151" s="9"/>
      <c r="B151" s="9"/>
      <c r="H151" s="5"/>
    </row>
    <row r="152" spans="1:8" s="4" customFormat="1">
      <c r="A152" s="9"/>
      <c r="B152" s="9"/>
      <c r="H152" s="5"/>
    </row>
    <row r="153" spans="1:8" s="4" customFormat="1">
      <c r="A153" s="9"/>
      <c r="B153" s="9"/>
      <c r="H153" s="5"/>
    </row>
    <row r="154" spans="1:8" s="4" customFormat="1">
      <c r="A154" s="9"/>
      <c r="B154" s="9"/>
      <c r="H154" s="5"/>
    </row>
    <row r="155" spans="1:8" s="4" customFormat="1">
      <c r="A155" s="9"/>
      <c r="B155" s="9"/>
      <c r="H155" s="5"/>
    </row>
    <row r="156" spans="1:8" s="4" customFormat="1">
      <c r="A156" s="9"/>
      <c r="B156" s="9"/>
      <c r="H156" s="5"/>
    </row>
    <row r="157" spans="1:8" s="4" customFormat="1">
      <c r="A157" s="9"/>
      <c r="B157" s="9"/>
      <c r="H157" s="5"/>
    </row>
    <row r="158" spans="1:8" s="4" customFormat="1">
      <c r="A158" s="9"/>
      <c r="B158" s="9"/>
      <c r="H158" s="5"/>
    </row>
    <row r="159" spans="1:8" s="4" customFormat="1">
      <c r="A159" s="9"/>
      <c r="B159" s="9"/>
      <c r="H159" s="5"/>
    </row>
    <row r="160" spans="1:8" s="4" customFormat="1">
      <c r="A160" s="9"/>
      <c r="B160" s="9"/>
      <c r="H160" s="5"/>
    </row>
    <row r="161" spans="1:8" s="4" customFormat="1">
      <c r="A161" s="9"/>
      <c r="B161" s="9"/>
      <c r="H161" s="5"/>
    </row>
    <row r="162" spans="1:8" s="4" customFormat="1">
      <c r="A162" s="9"/>
      <c r="B162" s="9"/>
      <c r="H162" s="5"/>
    </row>
    <row r="163" spans="1:8" s="4" customFormat="1">
      <c r="A163" s="9"/>
      <c r="B163" s="9"/>
      <c r="H163" s="5"/>
    </row>
    <row r="164" spans="1:8" s="4" customFormat="1">
      <c r="A164" s="9"/>
      <c r="B164" s="9"/>
      <c r="H164" s="5"/>
    </row>
    <row r="165" spans="1:8" s="4" customFormat="1">
      <c r="A165" s="9"/>
      <c r="B165" s="9"/>
      <c r="H165" s="5"/>
    </row>
    <row r="166" spans="1:8" s="4" customFormat="1">
      <c r="A166" s="9"/>
      <c r="B166" s="9"/>
      <c r="H166" s="5"/>
    </row>
    <row r="167" spans="1:8" s="4" customFormat="1">
      <c r="A167" s="9"/>
      <c r="B167" s="9"/>
      <c r="H167" s="5"/>
    </row>
    <row r="168" spans="1:8" s="4" customFormat="1">
      <c r="A168" s="9"/>
      <c r="B168" s="9"/>
      <c r="H168" s="5"/>
    </row>
    <row r="169" spans="1:8" s="4" customFormat="1">
      <c r="A169" s="9"/>
      <c r="B169" s="9"/>
      <c r="H169" s="5"/>
    </row>
    <row r="170" spans="1:8" s="4" customFormat="1">
      <c r="A170" s="9"/>
      <c r="B170" s="9"/>
      <c r="H170" s="5"/>
    </row>
    <row r="171" spans="1:8" s="4" customFormat="1">
      <c r="A171" s="9"/>
      <c r="B171" s="9"/>
      <c r="H171" s="5"/>
    </row>
    <row r="172" spans="1:8" s="4" customFormat="1">
      <c r="A172" s="9"/>
      <c r="B172" s="9"/>
      <c r="H172" s="5"/>
    </row>
    <row r="173" spans="1:8" s="4" customFormat="1">
      <c r="A173" s="9"/>
      <c r="B173" s="9"/>
      <c r="H173" s="5"/>
    </row>
    <row r="174" spans="1:8" s="4" customFormat="1">
      <c r="A174" s="9"/>
      <c r="B174" s="9"/>
      <c r="H174" s="5"/>
    </row>
    <row r="175" spans="1:8" s="4" customFormat="1">
      <c r="A175" s="9"/>
      <c r="B175" s="9"/>
      <c r="H175" s="5"/>
    </row>
    <row r="176" spans="1:8" s="4" customFormat="1">
      <c r="A176" s="9"/>
      <c r="B176" s="9"/>
      <c r="H176" s="5"/>
    </row>
    <row r="177" spans="1:8" s="4" customFormat="1">
      <c r="A177" s="9"/>
      <c r="B177" s="9"/>
      <c r="H177" s="5"/>
    </row>
    <row r="178" spans="1:8" s="4" customFormat="1">
      <c r="A178" s="9"/>
      <c r="B178" s="9"/>
      <c r="H178" s="5"/>
    </row>
    <row r="179" spans="1:8" s="4" customFormat="1">
      <c r="A179" s="9"/>
      <c r="B179" s="9"/>
      <c r="H179" s="5"/>
    </row>
    <row r="180" spans="1:8" s="4" customFormat="1">
      <c r="A180" s="9"/>
      <c r="B180" s="9"/>
      <c r="H180" s="5"/>
    </row>
    <row r="181" spans="1:8" s="4" customFormat="1">
      <c r="A181" s="9"/>
      <c r="B181" s="9"/>
      <c r="H181" s="5"/>
    </row>
    <row r="182" spans="1:8" s="4" customFormat="1">
      <c r="A182" s="9"/>
      <c r="B182" s="9"/>
      <c r="H182" s="5"/>
    </row>
    <row r="183" spans="1:8" s="4" customFormat="1">
      <c r="A183" s="9"/>
      <c r="B183" s="9"/>
      <c r="H183" s="5"/>
    </row>
    <row r="184" spans="1:8" s="4" customFormat="1">
      <c r="A184" s="9"/>
      <c r="B184" s="9"/>
      <c r="H184" s="5"/>
    </row>
  </sheetData>
  <sheetProtection password="F6CA" sheet="1" objects="1" scenarios="1" selectLockedCells="1"/>
  <mergeCells count="3">
    <mergeCell ref="A1:C1"/>
    <mergeCell ref="A3:C3"/>
    <mergeCell ref="A16:C16"/>
  </mergeCells>
  <phoneticPr fontId="2" type="noConversion"/>
  <pageMargins left="0.8" right="0.8" top="1.25" bottom="1" header="0.3" footer="0.3"/>
  <pageSetup orientation="portrait"/>
  <headerFooter>
    <oddHeader>&amp;L&amp;G&amp;C&amp;"Arial,Bold"&amp;14 2014 Silage/Earlage Decision Aid&amp;"-,Regular"&amp;11_x000D_&amp;"Arial,Regular"&amp;14&amp;A&amp;R&amp;G</oddHeader>
    <oddFooter>&amp;L&amp;G&amp;R&amp;9&amp;K00539BSouth Dakota State University, South Dakota counties, and USDA cooperating. South Dakota_x000D_ State University adheres to AA/EEO guidelines in offering educational programs and services._x000D_© 2014, South Dakota Board of Regents</oddFooter>
  </headerFooter>
  <legacyDrawingHF r:id="rId1"/>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2"/>
  <sheetViews>
    <sheetView showGridLines="0" view="pageLayout" workbookViewId="0">
      <selection activeCell="E11" sqref="E11"/>
    </sheetView>
  </sheetViews>
  <sheetFormatPr baseColWidth="10" defaultColWidth="38" defaultRowHeight="12" x14ac:dyDescent="0"/>
  <cols>
    <col min="1" max="1" width="24.1640625" style="14" customWidth="1"/>
    <col min="2" max="2" width="14" style="14" bestFit="1" customWidth="1"/>
    <col min="3" max="3" width="6.5" style="14" customWidth="1"/>
    <col min="4" max="4" width="24.33203125" style="14" customWidth="1"/>
    <col min="5" max="5" width="8.1640625" style="14" bestFit="1" customWidth="1"/>
    <col min="6" max="7" width="38" style="14"/>
    <col min="8" max="16384" width="38" style="15"/>
  </cols>
  <sheetData>
    <row r="1" spans="1:8" ht="20" customHeight="1">
      <c r="A1" s="142" t="s">
        <v>108</v>
      </c>
      <c r="B1" s="142"/>
      <c r="C1" s="142"/>
      <c r="D1" s="142"/>
      <c r="E1" s="142"/>
    </row>
    <row r="2" spans="1:8" ht="20" customHeight="1">
      <c r="A2" s="16"/>
      <c r="B2" s="17"/>
      <c r="C2" s="17"/>
    </row>
    <row r="3" spans="1:8" s="14" customFormat="1" ht="20" customHeight="1">
      <c r="A3" s="141" t="s">
        <v>93</v>
      </c>
      <c r="B3" s="141"/>
      <c r="C3" s="18"/>
      <c r="D3" s="141" t="s">
        <v>94</v>
      </c>
      <c r="E3" s="141"/>
      <c r="H3" s="15"/>
    </row>
    <row r="4" spans="1:8" s="14" customFormat="1" ht="20" customHeight="1">
      <c r="A4" s="18" t="s">
        <v>35</v>
      </c>
      <c r="B4" s="31">
        <v>125</v>
      </c>
      <c r="C4" s="18"/>
      <c r="D4" s="18" t="s">
        <v>35</v>
      </c>
      <c r="E4" s="31">
        <v>125</v>
      </c>
      <c r="H4" s="15"/>
    </row>
    <row r="5" spans="1:8" s="14" customFormat="1" ht="20" customHeight="1">
      <c r="A5" s="18" t="s">
        <v>36</v>
      </c>
      <c r="B5" s="31">
        <v>6</v>
      </c>
      <c r="C5" s="18"/>
      <c r="D5" s="18" t="s">
        <v>36</v>
      </c>
      <c r="E5" s="31">
        <v>6</v>
      </c>
      <c r="H5" s="15"/>
    </row>
    <row r="6" spans="1:8" s="14" customFormat="1" ht="20" customHeight="1">
      <c r="A6" s="133" t="s">
        <v>110</v>
      </c>
      <c r="B6" s="31">
        <v>15</v>
      </c>
      <c r="C6" s="18"/>
      <c r="D6" s="133" t="s">
        <v>110</v>
      </c>
      <c r="E6" s="31">
        <v>15</v>
      </c>
      <c r="H6" s="15"/>
    </row>
    <row r="7" spans="1:8" s="14" customFormat="1" ht="20" customHeight="1">
      <c r="A7" s="18" t="s">
        <v>37</v>
      </c>
      <c r="B7" s="31">
        <v>200</v>
      </c>
      <c r="C7" s="18"/>
      <c r="D7" s="18" t="s">
        <v>37</v>
      </c>
      <c r="E7" s="31">
        <v>200</v>
      </c>
      <c r="H7" s="15"/>
    </row>
    <row r="8" spans="1:8" s="14" customFormat="1" ht="20" customHeight="1">
      <c r="A8" s="18" t="s">
        <v>36</v>
      </c>
      <c r="B8" s="31">
        <v>3</v>
      </c>
      <c r="C8" s="18"/>
      <c r="D8" s="18" t="s">
        <v>36</v>
      </c>
      <c r="E8" s="31">
        <v>3</v>
      </c>
      <c r="H8" s="15"/>
    </row>
    <row r="9" spans="1:8" s="14" customFormat="1" ht="20" customHeight="1">
      <c r="A9" s="133" t="s">
        <v>111</v>
      </c>
      <c r="B9" s="31">
        <v>10</v>
      </c>
      <c r="C9" s="18"/>
      <c r="D9" s="133" t="s">
        <v>111</v>
      </c>
      <c r="E9" s="31">
        <v>10</v>
      </c>
      <c r="H9" s="15"/>
    </row>
    <row r="10" spans="1:8" s="14" customFormat="1" ht="20" customHeight="1">
      <c r="A10" s="18" t="s">
        <v>38</v>
      </c>
      <c r="B10" s="31">
        <v>150</v>
      </c>
      <c r="C10" s="18"/>
      <c r="D10" s="18" t="s">
        <v>39</v>
      </c>
      <c r="E10" s="32">
        <v>0.35</v>
      </c>
      <c r="H10" s="15"/>
    </row>
    <row r="11" spans="1:8" s="14" customFormat="1" ht="20" customHeight="1">
      <c r="A11" s="18" t="s">
        <v>39</v>
      </c>
      <c r="B11" s="91">
        <v>0.35</v>
      </c>
      <c r="C11" s="18"/>
      <c r="D11" s="18" t="s">
        <v>95</v>
      </c>
      <c r="E11" s="31">
        <v>18</v>
      </c>
      <c r="H11" s="15"/>
    </row>
    <row r="12" spans="1:8" s="14" customFormat="1" ht="20" customHeight="1">
      <c r="A12" s="18" t="s">
        <v>40</v>
      </c>
      <c r="B12" s="29">
        <f>(42.3-SQRT((42.3)^2-(4*1.53)*(72.7+B10)))/(2*1.53)</f>
        <v>7.0756104849867389</v>
      </c>
      <c r="C12" s="18"/>
      <c r="D12" s="18" t="s">
        <v>40</v>
      </c>
      <c r="E12" s="90">
        <f>E11*E10</f>
        <v>6.3</v>
      </c>
      <c r="H12" s="15"/>
    </row>
    <row r="13" spans="1:8" s="14" customFormat="1" ht="20" customHeight="1">
      <c r="A13" s="18" t="s">
        <v>41</v>
      </c>
      <c r="B13" s="90">
        <f>B12/(B11/100)</f>
        <v>2021.602995710497</v>
      </c>
      <c r="C13" s="18"/>
      <c r="D13" s="19"/>
      <c r="E13" s="20"/>
      <c r="H13" s="15"/>
    </row>
    <row r="14" spans="1:8" s="14" customFormat="1" ht="20" customHeight="1">
      <c r="A14" s="18"/>
      <c r="B14" s="21"/>
      <c r="C14" s="18"/>
      <c r="D14" s="18"/>
      <c r="E14" s="21"/>
      <c r="H14" s="15"/>
    </row>
    <row r="15" spans="1:8" s="14" customFormat="1" ht="20" customHeight="1">
      <c r="A15" s="22" t="s">
        <v>43</v>
      </c>
      <c r="B15" s="30">
        <f>(((B5*30)*B4*B6+((B8*30)*B7*B9))/2000)</f>
        <v>258.75</v>
      </c>
      <c r="C15" s="18"/>
      <c r="D15" s="22" t="s">
        <v>43</v>
      </c>
      <c r="E15" s="30">
        <f>(((E5*30)*E4*E6+((E8*30)*E7*E9))/2000)</f>
        <v>258.75</v>
      </c>
      <c r="H15" s="15"/>
    </row>
    <row r="16" spans="1:8" s="14" customFormat="1" ht="20" customHeight="1">
      <c r="A16" s="23" t="s">
        <v>44</v>
      </c>
      <c r="B16" s="30">
        <f>B15/(B11/100)</f>
        <v>73928.571428571435</v>
      </c>
      <c r="C16" s="18"/>
      <c r="D16" s="23" t="s">
        <v>44</v>
      </c>
      <c r="E16" s="30">
        <f>E15/E10</f>
        <v>739.28571428571433</v>
      </c>
      <c r="H16" s="15"/>
    </row>
    <row r="17" spans="1:8" s="14" customFormat="1" ht="20" customHeight="1">
      <c r="A17" s="22" t="s">
        <v>42</v>
      </c>
      <c r="B17" s="30">
        <f>B15/B12</f>
        <v>36.569282685787208</v>
      </c>
      <c r="C17" s="18"/>
      <c r="D17" s="22" t="s">
        <v>42</v>
      </c>
      <c r="E17" s="30">
        <f>E16/E11</f>
        <v>41.071428571428577</v>
      </c>
      <c r="H17" s="15"/>
    </row>
    <row r="18" spans="1:8" s="14" customFormat="1" ht="20" customHeight="1">
      <c r="A18" s="24"/>
      <c r="B18" s="24"/>
      <c r="H18" s="15"/>
    </row>
    <row r="19" spans="1:8" s="14" customFormat="1" ht="20" customHeight="1">
      <c r="A19" s="24"/>
      <c r="B19" s="24"/>
      <c r="H19" s="15"/>
    </row>
    <row r="20" spans="1:8" s="14" customFormat="1" ht="20" customHeight="1">
      <c r="A20" s="24"/>
      <c r="B20" s="24"/>
      <c r="H20" s="15"/>
    </row>
    <row r="21" spans="1:8" s="14" customFormat="1" ht="20" customHeight="1">
      <c r="A21" s="24"/>
      <c r="B21" s="24"/>
      <c r="H21" s="15"/>
    </row>
    <row r="22" spans="1:8" s="14" customFormat="1">
      <c r="A22" s="24"/>
      <c r="B22" s="24"/>
      <c r="H22" s="15"/>
    </row>
    <row r="23" spans="1:8" s="14" customFormat="1">
      <c r="A23" s="24"/>
      <c r="B23" s="24"/>
      <c r="H23" s="15"/>
    </row>
    <row r="24" spans="1:8" s="14" customFormat="1">
      <c r="A24" s="24"/>
      <c r="B24" s="24"/>
      <c r="H24" s="15"/>
    </row>
    <row r="25" spans="1:8" s="14" customFormat="1">
      <c r="A25" s="24"/>
      <c r="B25" s="24"/>
      <c r="H25" s="15"/>
    </row>
    <row r="26" spans="1:8" s="14" customFormat="1">
      <c r="A26" s="24"/>
      <c r="B26" s="24"/>
      <c r="H26" s="15"/>
    </row>
    <row r="27" spans="1:8" s="14" customFormat="1">
      <c r="A27" s="24"/>
      <c r="B27" s="24"/>
      <c r="H27" s="15"/>
    </row>
    <row r="28" spans="1:8" s="14" customFormat="1">
      <c r="A28" s="24"/>
      <c r="B28" s="24"/>
      <c r="H28" s="15"/>
    </row>
    <row r="29" spans="1:8" s="14" customFormat="1">
      <c r="A29" s="24"/>
      <c r="B29" s="24"/>
      <c r="H29" s="15"/>
    </row>
    <row r="30" spans="1:8" s="14" customFormat="1">
      <c r="A30" s="24"/>
      <c r="B30" s="24"/>
      <c r="H30" s="15"/>
    </row>
    <row r="31" spans="1:8" s="14" customFormat="1">
      <c r="A31" s="24"/>
      <c r="B31" s="24"/>
      <c r="H31" s="15"/>
    </row>
    <row r="32" spans="1:8" s="14" customFormat="1">
      <c r="A32" s="24"/>
      <c r="B32" s="24"/>
      <c r="H32" s="15"/>
    </row>
    <row r="33" spans="1:8" s="14" customFormat="1">
      <c r="A33" s="24"/>
      <c r="B33" s="24"/>
      <c r="H33" s="15"/>
    </row>
    <row r="34" spans="1:8" s="14" customFormat="1">
      <c r="A34" s="24"/>
      <c r="B34" s="24"/>
      <c r="H34" s="15"/>
    </row>
    <row r="35" spans="1:8" s="14" customFormat="1">
      <c r="A35" s="24"/>
      <c r="B35" s="24"/>
      <c r="H35" s="15"/>
    </row>
    <row r="36" spans="1:8" s="14" customFormat="1">
      <c r="A36" s="24"/>
      <c r="B36" s="24"/>
      <c r="H36" s="15"/>
    </row>
    <row r="37" spans="1:8" s="14" customFormat="1">
      <c r="A37" s="24"/>
      <c r="B37" s="24"/>
      <c r="H37" s="15"/>
    </row>
    <row r="38" spans="1:8" s="14" customFormat="1">
      <c r="A38" s="24"/>
      <c r="B38" s="24"/>
      <c r="H38" s="15"/>
    </row>
    <row r="39" spans="1:8" s="14" customFormat="1">
      <c r="A39" s="24"/>
      <c r="B39" s="24"/>
      <c r="H39" s="15"/>
    </row>
    <row r="40" spans="1:8" s="14" customFormat="1">
      <c r="A40" s="24"/>
      <c r="B40" s="24"/>
      <c r="H40" s="15"/>
    </row>
    <row r="41" spans="1:8" s="14" customFormat="1">
      <c r="A41" s="24"/>
      <c r="B41" s="24"/>
      <c r="H41" s="15"/>
    </row>
    <row r="42" spans="1:8" s="14" customFormat="1">
      <c r="A42" s="24"/>
      <c r="B42" s="24"/>
      <c r="H42" s="15"/>
    </row>
    <row r="43" spans="1:8" s="14" customFormat="1">
      <c r="A43" s="24"/>
      <c r="B43" s="24"/>
      <c r="H43" s="15"/>
    </row>
    <row r="44" spans="1:8" s="14" customFormat="1">
      <c r="A44" s="24"/>
      <c r="B44" s="24"/>
      <c r="H44" s="15"/>
    </row>
    <row r="45" spans="1:8" s="14" customFormat="1">
      <c r="A45" s="24"/>
      <c r="B45" s="24"/>
      <c r="H45" s="15"/>
    </row>
    <row r="46" spans="1:8" s="14" customFormat="1">
      <c r="A46" s="24"/>
      <c r="B46" s="24"/>
      <c r="H46" s="15"/>
    </row>
    <row r="47" spans="1:8" s="14" customFormat="1">
      <c r="A47" s="24"/>
      <c r="B47" s="24"/>
      <c r="H47" s="15"/>
    </row>
    <row r="48" spans="1:8" s="14" customFormat="1">
      <c r="A48" s="24"/>
      <c r="B48" s="24"/>
      <c r="H48" s="15"/>
    </row>
    <row r="49" spans="1:8" s="14" customFormat="1">
      <c r="A49" s="24"/>
      <c r="B49" s="24"/>
      <c r="H49" s="15"/>
    </row>
    <row r="50" spans="1:8" s="14" customFormat="1">
      <c r="A50" s="24"/>
      <c r="B50" s="24"/>
      <c r="H50" s="15"/>
    </row>
    <row r="51" spans="1:8" s="14" customFormat="1">
      <c r="A51" s="24"/>
      <c r="B51" s="24"/>
      <c r="H51" s="15"/>
    </row>
    <row r="52" spans="1:8" s="14" customFormat="1">
      <c r="A52" s="24"/>
      <c r="B52" s="24"/>
      <c r="H52" s="15"/>
    </row>
    <row r="53" spans="1:8" s="14" customFormat="1">
      <c r="A53" s="24"/>
      <c r="B53" s="24"/>
      <c r="H53" s="15"/>
    </row>
    <row r="54" spans="1:8" s="14" customFormat="1">
      <c r="A54" s="24"/>
      <c r="B54" s="24"/>
      <c r="H54" s="15"/>
    </row>
    <row r="55" spans="1:8" s="14" customFormat="1">
      <c r="A55" s="24"/>
      <c r="B55" s="24"/>
      <c r="H55" s="15"/>
    </row>
    <row r="56" spans="1:8" s="14" customFormat="1">
      <c r="A56" s="24"/>
      <c r="B56" s="24"/>
      <c r="H56" s="15"/>
    </row>
    <row r="57" spans="1:8" s="14" customFormat="1">
      <c r="A57" s="24"/>
      <c r="B57" s="24"/>
      <c r="H57" s="15"/>
    </row>
    <row r="58" spans="1:8" s="14" customFormat="1">
      <c r="A58" s="24"/>
      <c r="B58" s="24"/>
      <c r="H58" s="15"/>
    </row>
    <row r="59" spans="1:8" s="14" customFormat="1">
      <c r="A59" s="24"/>
      <c r="B59" s="24"/>
      <c r="H59" s="15"/>
    </row>
    <row r="60" spans="1:8" s="14" customFormat="1">
      <c r="A60" s="24"/>
      <c r="B60" s="24"/>
      <c r="H60" s="15"/>
    </row>
    <row r="61" spans="1:8" s="14" customFormat="1">
      <c r="A61" s="24"/>
      <c r="B61" s="24"/>
      <c r="H61" s="15"/>
    </row>
    <row r="62" spans="1:8" s="14" customFormat="1">
      <c r="A62" s="24"/>
      <c r="B62" s="24"/>
      <c r="H62" s="15"/>
    </row>
    <row r="63" spans="1:8" s="14" customFormat="1">
      <c r="A63" s="24"/>
      <c r="B63" s="24"/>
      <c r="H63" s="15"/>
    </row>
    <row r="64" spans="1:8" s="14" customFormat="1">
      <c r="A64" s="24"/>
      <c r="B64" s="24"/>
      <c r="H64" s="15"/>
    </row>
    <row r="65" spans="1:8" s="14" customFormat="1">
      <c r="A65" s="24"/>
      <c r="B65" s="24"/>
      <c r="H65" s="15"/>
    </row>
    <row r="66" spans="1:8" s="14" customFormat="1">
      <c r="A66" s="24"/>
      <c r="B66" s="24"/>
      <c r="H66" s="15"/>
    </row>
    <row r="67" spans="1:8" s="14" customFormat="1">
      <c r="A67" s="24"/>
      <c r="B67" s="24"/>
      <c r="H67" s="15"/>
    </row>
    <row r="68" spans="1:8" s="14" customFormat="1">
      <c r="A68" s="24"/>
      <c r="B68" s="24"/>
      <c r="H68" s="15"/>
    </row>
    <row r="69" spans="1:8" s="14" customFormat="1">
      <c r="A69" s="24"/>
      <c r="B69" s="24"/>
      <c r="H69" s="15"/>
    </row>
    <row r="70" spans="1:8" s="14" customFormat="1">
      <c r="A70" s="24"/>
      <c r="B70" s="24"/>
      <c r="H70" s="15"/>
    </row>
    <row r="71" spans="1:8" s="14" customFormat="1">
      <c r="A71" s="24"/>
      <c r="B71" s="24"/>
      <c r="H71" s="15"/>
    </row>
    <row r="72" spans="1:8" s="14" customFormat="1">
      <c r="A72" s="24"/>
      <c r="B72" s="24"/>
      <c r="H72" s="15"/>
    </row>
    <row r="73" spans="1:8" s="14" customFormat="1">
      <c r="A73" s="24"/>
      <c r="B73" s="24"/>
      <c r="H73" s="15"/>
    </row>
    <row r="74" spans="1:8" s="14" customFormat="1">
      <c r="A74" s="24"/>
      <c r="B74" s="24"/>
      <c r="H74" s="15"/>
    </row>
    <row r="75" spans="1:8" s="14" customFormat="1">
      <c r="A75" s="24"/>
      <c r="B75" s="24"/>
      <c r="H75" s="15"/>
    </row>
    <row r="76" spans="1:8" s="14" customFormat="1">
      <c r="A76" s="24"/>
      <c r="B76" s="24"/>
      <c r="H76" s="15"/>
    </row>
    <row r="77" spans="1:8" s="14" customFormat="1">
      <c r="A77" s="24"/>
      <c r="B77" s="24"/>
      <c r="H77" s="15"/>
    </row>
    <row r="78" spans="1:8" s="14" customFormat="1">
      <c r="A78" s="24"/>
      <c r="B78" s="24"/>
      <c r="H78" s="15"/>
    </row>
    <row r="79" spans="1:8" s="14" customFormat="1">
      <c r="A79" s="24"/>
      <c r="B79" s="24"/>
      <c r="H79" s="15"/>
    </row>
    <row r="80" spans="1:8" s="14" customFormat="1">
      <c r="A80" s="24"/>
      <c r="B80" s="24"/>
      <c r="H80" s="15"/>
    </row>
    <row r="81" spans="1:8" s="14" customFormat="1">
      <c r="A81" s="24"/>
      <c r="B81" s="24"/>
      <c r="H81" s="15"/>
    </row>
    <row r="82" spans="1:8" s="14" customFormat="1">
      <c r="A82" s="24"/>
      <c r="B82" s="24"/>
      <c r="H82" s="15"/>
    </row>
    <row r="83" spans="1:8" s="14" customFormat="1">
      <c r="A83" s="24"/>
      <c r="B83" s="24"/>
      <c r="H83" s="15"/>
    </row>
    <row r="84" spans="1:8" s="14" customFormat="1">
      <c r="A84" s="24"/>
      <c r="B84" s="24"/>
      <c r="H84" s="15"/>
    </row>
    <row r="85" spans="1:8" s="14" customFormat="1">
      <c r="A85" s="24"/>
      <c r="B85" s="24"/>
      <c r="H85" s="15"/>
    </row>
    <row r="86" spans="1:8" s="14" customFormat="1">
      <c r="A86" s="24"/>
      <c r="B86" s="24"/>
      <c r="H86" s="15"/>
    </row>
    <row r="87" spans="1:8" s="14" customFormat="1">
      <c r="A87" s="24"/>
      <c r="B87" s="24"/>
      <c r="H87" s="15"/>
    </row>
    <row r="88" spans="1:8" s="14" customFormat="1">
      <c r="A88" s="24"/>
      <c r="B88" s="24"/>
      <c r="H88" s="15"/>
    </row>
    <row r="89" spans="1:8" s="14" customFormat="1">
      <c r="A89" s="24"/>
      <c r="B89" s="24"/>
      <c r="H89" s="15"/>
    </row>
    <row r="90" spans="1:8" s="14" customFormat="1">
      <c r="A90" s="24"/>
      <c r="B90" s="24"/>
      <c r="H90" s="15"/>
    </row>
    <row r="91" spans="1:8" s="14" customFormat="1">
      <c r="A91" s="24"/>
      <c r="B91" s="24"/>
      <c r="H91" s="15"/>
    </row>
    <row r="92" spans="1:8" s="14" customFormat="1">
      <c r="A92" s="24"/>
      <c r="B92" s="24"/>
      <c r="H92" s="15"/>
    </row>
    <row r="93" spans="1:8" s="14" customFormat="1">
      <c r="A93" s="24"/>
      <c r="B93" s="24"/>
      <c r="H93" s="15"/>
    </row>
    <row r="94" spans="1:8" s="14" customFormat="1">
      <c r="A94" s="24"/>
      <c r="B94" s="24"/>
      <c r="H94" s="15"/>
    </row>
    <row r="95" spans="1:8" s="14" customFormat="1">
      <c r="A95" s="24"/>
      <c r="B95" s="24"/>
      <c r="H95" s="15"/>
    </row>
    <row r="96" spans="1:8" s="14" customFormat="1">
      <c r="A96" s="24"/>
      <c r="B96" s="24"/>
      <c r="H96" s="15"/>
    </row>
    <row r="97" spans="1:8" s="14" customFormat="1">
      <c r="A97" s="24"/>
      <c r="B97" s="24"/>
      <c r="H97" s="15"/>
    </row>
    <row r="98" spans="1:8" s="14" customFormat="1">
      <c r="A98" s="24"/>
      <c r="B98" s="24"/>
      <c r="H98" s="15"/>
    </row>
    <row r="99" spans="1:8" s="14" customFormat="1">
      <c r="A99" s="24"/>
      <c r="B99" s="24"/>
      <c r="H99" s="15"/>
    </row>
    <row r="100" spans="1:8" s="14" customFormat="1">
      <c r="A100" s="24"/>
      <c r="B100" s="24"/>
      <c r="H100" s="15"/>
    </row>
    <row r="101" spans="1:8" s="14" customFormat="1">
      <c r="A101" s="24"/>
      <c r="B101" s="24"/>
      <c r="H101" s="15"/>
    </row>
    <row r="102" spans="1:8" s="14" customFormat="1">
      <c r="A102" s="24"/>
      <c r="B102" s="24"/>
      <c r="H102" s="15"/>
    </row>
    <row r="103" spans="1:8" s="14" customFormat="1">
      <c r="A103" s="24"/>
      <c r="B103" s="24"/>
      <c r="H103" s="15"/>
    </row>
    <row r="104" spans="1:8" s="14" customFormat="1">
      <c r="A104" s="24"/>
      <c r="B104" s="24"/>
      <c r="H104" s="15"/>
    </row>
    <row r="105" spans="1:8" s="14" customFormat="1">
      <c r="A105" s="24"/>
      <c r="B105" s="24"/>
      <c r="H105" s="15"/>
    </row>
    <row r="106" spans="1:8" s="14" customFormat="1">
      <c r="A106" s="24"/>
      <c r="B106" s="24"/>
      <c r="H106" s="15"/>
    </row>
    <row r="107" spans="1:8" s="14" customFormat="1">
      <c r="A107" s="24"/>
      <c r="B107" s="24"/>
      <c r="H107" s="15"/>
    </row>
    <row r="108" spans="1:8" s="14" customFormat="1">
      <c r="A108" s="24"/>
      <c r="B108" s="24"/>
      <c r="H108" s="15"/>
    </row>
    <row r="109" spans="1:8" s="14" customFormat="1">
      <c r="A109" s="24"/>
      <c r="B109" s="24"/>
      <c r="H109" s="15"/>
    </row>
    <row r="110" spans="1:8" s="14" customFormat="1">
      <c r="A110" s="24"/>
      <c r="B110" s="24"/>
      <c r="H110" s="15"/>
    </row>
    <row r="111" spans="1:8" s="14" customFormat="1">
      <c r="A111" s="24"/>
      <c r="B111" s="24"/>
      <c r="H111" s="15"/>
    </row>
    <row r="112" spans="1:8" s="14" customFormat="1">
      <c r="A112" s="24"/>
      <c r="B112" s="24"/>
      <c r="H112" s="15"/>
    </row>
    <row r="113" spans="1:8" s="14" customFormat="1">
      <c r="A113" s="24"/>
      <c r="B113" s="24"/>
      <c r="H113" s="15"/>
    </row>
    <row r="114" spans="1:8" s="14" customFormat="1">
      <c r="A114" s="24"/>
      <c r="B114" s="24"/>
      <c r="H114" s="15"/>
    </row>
    <row r="115" spans="1:8" s="14" customFormat="1">
      <c r="A115" s="24"/>
      <c r="B115" s="24"/>
      <c r="H115" s="15"/>
    </row>
    <row r="116" spans="1:8" s="14" customFormat="1">
      <c r="A116" s="24"/>
      <c r="B116" s="24"/>
      <c r="H116" s="15"/>
    </row>
    <row r="117" spans="1:8" s="14" customFormat="1">
      <c r="A117" s="24"/>
      <c r="B117" s="24"/>
      <c r="H117" s="15"/>
    </row>
    <row r="118" spans="1:8" s="14" customFormat="1">
      <c r="A118" s="24"/>
      <c r="B118" s="24"/>
      <c r="H118" s="15"/>
    </row>
    <row r="119" spans="1:8" s="14" customFormat="1">
      <c r="A119" s="24"/>
      <c r="B119" s="24"/>
      <c r="H119" s="15"/>
    </row>
    <row r="120" spans="1:8" s="14" customFormat="1">
      <c r="A120" s="24"/>
      <c r="B120" s="24"/>
      <c r="H120" s="15"/>
    </row>
    <row r="121" spans="1:8" s="14" customFormat="1">
      <c r="A121" s="24"/>
      <c r="B121" s="24"/>
      <c r="H121" s="15"/>
    </row>
    <row r="122" spans="1:8" s="14" customFormat="1">
      <c r="A122" s="24"/>
      <c r="B122" s="24"/>
      <c r="H122" s="15"/>
    </row>
    <row r="123" spans="1:8" s="14" customFormat="1">
      <c r="A123" s="24"/>
      <c r="B123" s="24"/>
      <c r="H123" s="15"/>
    </row>
    <row r="124" spans="1:8" s="14" customFormat="1">
      <c r="A124" s="24"/>
      <c r="B124" s="24"/>
      <c r="H124" s="15"/>
    </row>
    <row r="125" spans="1:8" s="14" customFormat="1">
      <c r="A125" s="24"/>
      <c r="B125" s="24"/>
      <c r="H125" s="15"/>
    </row>
    <row r="126" spans="1:8" s="14" customFormat="1">
      <c r="A126" s="24"/>
      <c r="B126" s="24"/>
      <c r="H126" s="15"/>
    </row>
    <row r="127" spans="1:8" s="14" customFormat="1">
      <c r="A127" s="24"/>
      <c r="B127" s="24"/>
      <c r="H127" s="15"/>
    </row>
    <row r="128" spans="1:8" s="14" customFormat="1">
      <c r="A128" s="24"/>
      <c r="B128" s="24"/>
      <c r="H128" s="15"/>
    </row>
    <row r="129" spans="1:8" s="14" customFormat="1">
      <c r="A129" s="24"/>
      <c r="B129" s="24"/>
      <c r="H129" s="15"/>
    </row>
    <row r="130" spans="1:8" s="14" customFormat="1">
      <c r="A130" s="24"/>
      <c r="B130" s="24"/>
      <c r="H130" s="15"/>
    </row>
    <row r="131" spans="1:8" s="14" customFormat="1">
      <c r="A131" s="24"/>
      <c r="B131" s="24"/>
      <c r="H131" s="15"/>
    </row>
    <row r="132" spans="1:8" s="14" customFormat="1">
      <c r="A132" s="24"/>
      <c r="B132" s="24"/>
      <c r="H132" s="15"/>
    </row>
    <row r="133" spans="1:8" s="14" customFormat="1">
      <c r="A133" s="24"/>
      <c r="B133" s="24"/>
      <c r="H133" s="15"/>
    </row>
    <row r="134" spans="1:8" s="14" customFormat="1">
      <c r="A134" s="24"/>
      <c r="B134" s="24"/>
      <c r="H134" s="15"/>
    </row>
    <row r="135" spans="1:8" s="14" customFormat="1">
      <c r="A135" s="24"/>
      <c r="B135" s="24"/>
      <c r="H135" s="15"/>
    </row>
    <row r="136" spans="1:8" s="14" customFormat="1">
      <c r="A136" s="24"/>
      <c r="B136" s="24"/>
      <c r="H136" s="15"/>
    </row>
    <row r="137" spans="1:8" s="14" customFormat="1">
      <c r="A137" s="24"/>
      <c r="B137" s="24"/>
      <c r="H137" s="15"/>
    </row>
    <row r="138" spans="1:8" s="14" customFormat="1">
      <c r="A138" s="24"/>
      <c r="B138" s="24"/>
      <c r="H138" s="15"/>
    </row>
    <row r="139" spans="1:8" s="14" customFormat="1">
      <c r="A139" s="24"/>
      <c r="B139" s="24"/>
      <c r="H139" s="15"/>
    </row>
    <row r="140" spans="1:8" s="14" customFormat="1">
      <c r="A140" s="24"/>
      <c r="B140" s="24"/>
      <c r="H140" s="15"/>
    </row>
    <row r="141" spans="1:8" s="14" customFormat="1">
      <c r="A141" s="24"/>
      <c r="B141" s="24"/>
      <c r="H141" s="15"/>
    </row>
    <row r="142" spans="1:8" s="14" customFormat="1">
      <c r="A142" s="24"/>
      <c r="B142" s="24"/>
      <c r="H142" s="15"/>
    </row>
    <row r="143" spans="1:8" s="14" customFormat="1">
      <c r="A143" s="24"/>
      <c r="B143" s="24"/>
      <c r="H143" s="15"/>
    </row>
    <row r="144" spans="1:8" s="14" customFormat="1">
      <c r="A144" s="24"/>
      <c r="B144" s="24"/>
      <c r="H144" s="15"/>
    </row>
    <row r="145" spans="1:8" s="14" customFormat="1">
      <c r="A145" s="24"/>
      <c r="B145" s="24"/>
      <c r="H145" s="15"/>
    </row>
    <row r="146" spans="1:8" s="14" customFormat="1">
      <c r="A146" s="24"/>
      <c r="B146" s="24"/>
      <c r="H146" s="15"/>
    </row>
    <row r="147" spans="1:8" s="14" customFormat="1">
      <c r="A147" s="24"/>
      <c r="B147" s="24"/>
      <c r="H147" s="15"/>
    </row>
    <row r="148" spans="1:8" s="14" customFormat="1">
      <c r="A148" s="24"/>
      <c r="B148" s="24"/>
      <c r="H148" s="15"/>
    </row>
    <row r="149" spans="1:8" s="14" customFormat="1">
      <c r="A149" s="24"/>
      <c r="B149" s="24"/>
      <c r="H149" s="15"/>
    </row>
    <row r="150" spans="1:8" s="14" customFormat="1">
      <c r="A150" s="24"/>
      <c r="B150" s="24"/>
      <c r="H150" s="15"/>
    </row>
    <row r="151" spans="1:8" s="14" customFormat="1">
      <c r="A151" s="24"/>
      <c r="B151" s="24"/>
      <c r="H151" s="15"/>
    </row>
    <row r="152" spans="1:8" s="14" customFormat="1">
      <c r="A152" s="24"/>
      <c r="B152" s="24"/>
      <c r="H152" s="15"/>
    </row>
    <row r="153" spans="1:8" s="14" customFormat="1">
      <c r="A153" s="24"/>
      <c r="B153" s="24"/>
      <c r="H153" s="15"/>
    </row>
    <row r="154" spans="1:8" s="14" customFormat="1">
      <c r="A154" s="24"/>
      <c r="B154" s="24"/>
      <c r="H154" s="15"/>
    </row>
    <row r="155" spans="1:8" s="14" customFormat="1">
      <c r="A155" s="24"/>
      <c r="B155" s="24"/>
      <c r="H155" s="15"/>
    </row>
    <row r="156" spans="1:8" s="14" customFormat="1">
      <c r="A156" s="24"/>
      <c r="B156" s="24"/>
      <c r="H156" s="15"/>
    </row>
    <row r="157" spans="1:8" s="14" customFormat="1">
      <c r="A157" s="24"/>
      <c r="B157" s="24"/>
      <c r="H157" s="15"/>
    </row>
    <row r="158" spans="1:8" s="14" customFormat="1">
      <c r="A158" s="24"/>
      <c r="B158" s="24"/>
      <c r="H158" s="15"/>
    </row>
    <row r="159" spans="1:8" s="14" customFormat="1">
      <c r="A159" s="24"/>
      <c r="B159" s="24"/>
      <c r="H159" s="15"/>
    </row>
    <row r="160" spans="1:8" s="14" customFormat="1">
      <c r="A160" s="24"/>
      <c r="B160" s="24"/>
      <c r="H160" s="15"/>
    </row>
    <row r="161" spans="1:8" s="14" customFormat="1">
      <c r="A161" s="24"/>
      <c r="B161" s="24"/>
      <c r="H161" s="15"/>
    </row>
    <row r="162" spans="1:8" s="14" customFormat="1">
      <c r="A162" s="24"/>
      <c r="B162" s="24"/>
      <c r="H162" s="15"/>
    </row>
  </sheetData>
  <sheetProtection password="F6CA" sheet="1" objects="1" scenarios="1" selectLockedCells="1"/>
  <mergeCells count="3">
    <mergeCell ref="A3:B3"/>
    <mergeCell ref="D3:E3"/>
    <mergeCell ref="A1:E1"/>
  </mergeCells>
  <phoneticPr fontId="2" type="noConversion"/>
  <pageMargins left="0.8" right="0.8" top="1.25" bottom="1" header="0.3" footer="0.3"/>
  <pageSetup orientation="portrait"/>
  <headerFooter>
    <oddHeader>&amp;L&amp;G&amp;C&amp;"Arial,Bold"&amp;14 2014 Silage/Earlage Decision Aid&amp;"-,Regular"&amp;11_x000D_&amp;"Arial,Regular"&amp;14&amp;A&amp;R&amp;G</oddHeader>
    <oddFooter>&amp;L&amp;G&amp;R&amp;9&amp;K00539BSouth Dakota State University, South Dakota counties, and USDA cooperating. South Dakota_x000D_ State University adheres to AA/EEO guidelines in offering educational programs and services._x000D_© 2014, South Dakota Board of Regents</oddFooter>
  </headerFooter>
  <legacyDrawingHF r:id="rId1"/>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view="pageLayout" workbookViewId="0">
      <selection activeCell="C17" sqref="C17"/>
    </sheetView>
  </sheetViews>
  <sheetFormatPr baseColWidth="10" defaultColWidth="38" defaultRowHeight="12" x14ac:dyDescent="0"/>
  <cols>
    <col min="1" max="1" width="38" style="14" bestFit="1" customWidth="1"/>
    <col min="2" max="2" width="15.5" style="14" bestFit="1" customWidth="1"/>
    <col min="3" max="3" width="15.1640625" style="105" customWidth="1"/>
    <col min="4" max="4" width="24.33203125" style="14" customWidth="1"/>
    <col min="5" max="5" width="8.1640625" style="14" bestFit="1" customWidth="1"/>
    <col min="6" max="7" width="38" style="14"/>
    <col min="8" max="16384" width="38" style="15"/>
  </cols>
  <sheetData>
    <row r="1" spans="1:8" ht="20" customHeight="1">
      <c r="A1" s="142" t="s">
        <v>108</v>
      </c>
      <c r="B1" s="142"/>
      <c r="C1" s="142"/>
      <c r="D1" s="94"/>
      <c r="E1" s="94"/>
    </row>
    <row r="2" spans="1:8" ht="20" customHeight="1">
      <c r="A2" s="16"/>
      <c r="B2" s="17"/>
      <c r="C2" s="96"/>
    </row>
    <row r="3" spans="1:8" ht="20" customHeight="1">
      <c r="A3" s="139" t="s">
        <v>24</v>
      </c>
      <c r="B3" s="139"/>
      <c r="C3" s="139"/>
    </row>
    <row r="4" spans="1:8" s="14" customFormat="1" ht="18" customHeight="1">
      <c r="A4" s="8" t="s">
        <v>1</v>
      </c>
      <c r="B4" s="4" t="s">
        <v>2</v>
      </c>
      <c r="C4" s="117">
        <v>2.75</v>
      </c>
      <c r="H4" s="15"/>
    </row>
    <row r="5" spans="1:8" s="14" customFormat="1" ht="18" customHeight="1">
      <c r="A5" s="8" t="s">
        <v>29</v>
      </c>
      <c r="B5" s="4" t="s">
        <v>9</v>
      </c>
      <c r="C5" s="118">
        <v>150</v>
      </c>
      <c r="H5" s="15"/>
    </row>
    <row r="6" spans="1:8" s="14" customFormat="1" ht="18" customHeight="1">
      <c r="A6" s="8" t="s">
        <v>104</v>
      </c>
      <c r="B6" s="4" t="s">
        <v>5</v>
      </c>
      <c r="C6" s="119">
        <v>0.3</v>
      </c>
      <c r="H6" s="15"/>
    </row>
    <row r="7" spans="1:8" s="14" customFormat="1" ht="18" customHeight="1">
      <c r="A7" s="8" t="s">
        <v>97</v>
      </c>
      <c r="B7" s="4" t="s">
        <v>7</v>
      </c>
      <c r="C7" s="97">
        <f>C5*(6/200)</f>
        <v>4.5</v>
      </c>
      <c r="H7" s="15"/>
    </row>
    <row r="8" spans="1:8" s="14" customFormat="1" ht="18" customHeight="1">
      <c r="A8" s="8" t="s">
        <v>96</v>
      </c>
      <c r="B8" s="4" t="s">
        <v>98</v>
      </c>
      <c r="C8" s="98">
        <f>C7/(1-C6)</f>
        <v>6.4285714285714288</v>
      </c>
      <c r="H8" s="15"/>
    </row>
    <row r="9" spans="1:8" s="14" customFormat="1" ht="18" customHeight="1">
      <c r="A9" s="8" t="s">
        <v>34</v>
      </c>
      <c r="B9" s="4" t="s">
        <v>10</v>
      </c>
      <c r="C9" s="120">
        <v>50</v>
      </c>
      <c r="H9" s="15"/>
    </row>
    <row r="10" spans="1:8" s="14" customFormat="1" ht="18" customHeight="1">
      <c r="A10" s="8" t="s">
        <v>99</v>
      </c>
      <c r="B10" s="4" t="s">
        <v>14</v>
      </c>
      <c r="C10" s="99">
        <f>(C5*C4-C9)/C7</f>
        <v>80.555555555555557</v>
      </c>
      <c r="H10" s="15"/>
    </row>
    <row r="11" spans="1:8" s="14" customFormat="1" ht="18" customHeight="1">
      <c r="A11" s="25" t="s">
        <v>100</v>
      </c>
      <c r="B11" s="26" t="s">
        <v>16</v>
      </c>
      <c r="C11" s="100">
        <f>((C4*C5)-C9)/C8</f>
        <v>56.388888888888886</v>
      </c>
      <c r="H11" s="15"/>
    </row>
    <row r="12" spans="1:8" s="14" customFormat="1" ht="18" customHeight="1">
      <c r="A12" s="10" t="s">
        <v>17</v>
      </c>
      <c r="B12" s="4" t="s">
        <v>10</v>
      </c>
      <c r="C12" s="99">
        <f>C11*C8</f>
        <v>362.5</v>
      </c>
      <c r="H12" s="15"/>
    </row>
    <row r="13" spans="1:8" s="14" customFormat="1" ht="18" customHeight="1">
      <c r="A13" s="10"/>
      <c r="B13" s="4"/>
      <c r="C13" s="99"/>
      <c r="H13" s="15"/>
    </row>
    <row r="14" spans="1:8" s="14" customFormat="1" ht="18" customHeight="1">
      <c r="A14" s="143" t="s">
        <v>105</v>
      </c>
      <c r="B14" s="143"/>
      <c r="C14" s="143"/>
      <c r="H14" s="15"/>
    </row>
    <row r="15" spans="1:8" s="14" customFormat="1" ht="18" customHeight="1">
      <c r="A15" s="8" t="s">
        <v>18</v>
      </c>
      <c r="B15" s="4" t="s">
        <v>16</v>
      </c>
      <c r="C15" s="120">
        <v>8.25</v>
      </c>
      <c r="H15" s="15"/>
    </row>
    <row r="16" spans="1:8" s="14" customFormat="1" ht="18" customHeight="1">
      <c r="A16" s="8" t="s">
        <v>19</v>
      </c>
      <c r="B16" s="4" t="s">
        <v>16</v>
      </c>
      <c r="C16" s="101">
        <f>C11+C15</f>
        <v>64.638888888888886</v>
      </c>
      <c r="H16" s="15"/>
    </row>
    <row r="17" spans="1:8" s="14" customFormat="1" ht="18" customHeight="1">
      <c r="A17" s="8" t="s">
        <v>20</v>
      </c>
      <c r="B17" s="4" t="s">
        <v>21</v>
      </c>
      <c r="C17" s="121">
        <v>10</v>
      </c>
      <c r="H17" s="15"/>
    </row>
    <row r="18" spans="1:8" s="14" customFormat="1" ht="18" customHeight="1">
      <c r="A18" s="8" t="s">
        <v>22</v>
      </c>
      <c r="B18" s="4" t="s">
        <v>16</v>
      </c>
      <c r="C18" s="101">
        <f>C11*(C17/100)</f>
        <v>5.6388888888888893</v>
      </c>
      <c r="H18" s="15"/>
    </row>
    <row r="19" spans="1:8" s="14" customFormat="1" ht="18" customHeight="1">
      <c r="A19" s="27" t="s">
        <v>23</v>
      </c>
      <c r="B19" s="28" t="s">
        <v>16</v>
      </c>
      <c r="C19" s="102">
        <f>C16+C18</f>
        <v>70.277777777777771</v>
      </c>
      <c r="H19" s="15"/>
    </row>
    <row r="20" spans="1:8" s="14" customFormat="1" ht="18" customHeight="1">
      <c r="A20" s="93"/>
      <c r="B20" s="92"/>
      <c r="C20" s="103"/>
      <c r="H20" s="15"/>
    </row>
    <row r="21" spans="1:8" s="14" customFormat="1" ht="18" customHeight="1">
      <c r="A21" s="93"/>
      <c r="B21" s="92"/>
      <c r="C21" s="103"/>
      <c r="H21" s="15"/>
    </row>
    <row r="22" spans="1:8" s="14" customFormat="1" ht="18" customHeight="1">
      <c r="A22" s="11" t="s">
        <v>35</v>
      </c>
      <c r="B22" s="124">
        <v>125</v>
      </c>
      <c r="C22" s="101"/>
      <c r="H22" s="15"/>
    </row>
    <row r="23" spans="1:8" s="14" customFormat="1" ht="18" customHeight="1">
      <c r="A23" s="11" t="s">
        <v>36</v>
      </c>
      <c r="B23" s="125">
        <v>6</v>
      </c>
      <c r="C23" s="101"/>
      <c r="H23" s="15"/>
    </row>
    <row r="24" spans="1:8" s="14" customFormat="1" ht="18" customHeight="1">
      <c r="A24" s="134" t="s">
        <v>112</v>
      </c>
      <c r="B24" s="125">
        <v>10</v>
      </c>
      <c r="C24" s="138"/>
      <c r="H24" s="15"/>
    </row>
    <row r="25" spans="1:8" s="14" customFormat="1" ht="18" customHeight="1">
      <c r="A25" s="11" t="s">
        <v>37</v>
      </c>
      <c r="B25" s="125">
        <v>100</v>
      </c>
      <c r="C25" s="101"/>
      <c r="H25" s="15"/>
    </row>
    <row r="26" spans="1:8" s="14" customFormat="1" ht="18" customHeight="1">
      <c r="A26" s="11" t="s">
        <v>36</v>
      </c>
      <c r="B26" s="125">
        <v>3</v>
      </c>
      <c r="C26" s="103"/>
      <c r="H26" s="15"/>
    </row>
    <row r="27" spans="1:8" s="14" customFormat="1" ht="18" customHeight="1">
      <c r="A27" s="135" t="s">
        <v>113</v>
      </c>
      <c r="B27" s="125">
        <v>5</v>
      </c>
      <c r="C27" s="104"/>
      <c r="H27" s="15"/>
    </row>
    <row r="28" spans="1:8" s="14" customFormat="1" ht="18" customHeight="1">
      <c r="A28" s="13" t="s">
        <v>101</v>
      </c>
      <c r="B28" s="119">
        <v>0.3</v>
      </c>
      <c r="C28" s="104"/>
      <c r="H28" s="15"/>
    </row>
    <row r="29" spans="1:8" s="14" customFormat="1" ht="18" customHeight="1">
      <c r="A29" s="13" t="s">
        <v>102</v>
      </c>
      <c r="B29" s="118">
        <v>6.43</v>
      </c>
      <c r="C29" s="104"/>
      <c r="H29" s="15"/>
    </row>
    <row r="30" spans="1:8" s="14" customFormat="1" ht="18" customHeight="1">
      <c r="A30" s="13" t="s">
        <v>103</v>
      </c>
      <c r="B30" s="122">
        <f>B29*(1-B28)</f>
        <v>4.5009999999999994</v>
      </c>
      <c r="C30" s="104"/>
      <c r="H30" s="15"/>
    </row>
    <row r="31" spans="1:8" s="14" customFormat="1" ht="18" customHeight="1">
      <c r="A31" s="11"/>
      <c r="B31" s="12"/>
      <c r="C31" s="104"/>
      <c r="H31" s="15"/>
    </row>
    <row r="32" spans="1:8" s="14" customFormat="1" ht="18" customHeight="1">
      <c r="A32" s="13" t="s">
        <v>43</v>
      </c>
      <c r="B32" s="95">
        <f>(((B23*30)*B22*B24+((B26*30)*B25*B27))/2000)</f>
        <v>135</v>
      </c>
      <c r="C32" s="104"/>
      <c r="H32" s="15"/>
    </row>
    <row r="33" spans="1:8" s="14" customFormat="1" ht="18" customHeight="1">
      <c r="A33" s="11" t="s">
        <v>44</v>
      </c>
      <c r="B33" s="123">
        <f>B32/(1-B28)</f>
        <v>192.85714285714286</v>
      </c>
      <c r="C33" s="104"/>
      <c r="H33" s="15"/>
    </row>
    <row r="34" spans="1:8" s="14" customFormat="1" ht="18" customHeight="1">
      <c r="A34" s="13" t="s">
        <v>42</v>
      </c>
      <c r="B34" s="123">
        <f>B33/B29</f>
        <v>29.993334814485671</v>
      </c>
      <c r="C34" s="104"/>
      <c r="H34" s="15"/>
    </row>
    <row r="35" spans="1:8" s="14" customFormat="1" ht="20" customHeight="1">
      <c r="A35" s="9"/>
      <c r="B35" s="9"/>
      <c r="C35" s="104"/>
      <c r="H35" s="15"/>
    </row>
    <row r="36" spans="1:8" s="14" customFormat="1">
      <c r="A36" s="24"/>
      <c r="B36" s="24"/>
      <c r="C36" s="105"/>
      <c r="H36" s="15"/>
    </row>
    <row r="37" spans="1:8" s="14" customFormat="1">
      <c r="A37" s="24"/>
      <c r="B37" s="24"/>
      <c r="C37" s="105"/>
      <c r="H37" s="15"/>
    </row>
    <row r="38" spans="1:8" s="14" customFormat="1">
      <c r="A38" s="24"/>
      <c r="B38" s="24"/>
      <c r="C38" s="105"/>
      <c r="H38" s="15"/>
    </row>
    <row r="39" spans="1:8" s="14" customFormat="1">
      <c r="A39" s="24"/>
      <c r="B39" s="24"/>
      <c r="C39" s="105"/>
      <c r="H39" s="15"/>
    </row>
    <row r="40" spans="1:8" s="14" customFormat="1">
      <c r="A40" s="24"/>
      <c r="B40" s="24"/>
      <c r="C40" s="105"/>
      <c r="H40" s="15"/>
    </row>
    <row r="41" spans="1:8" s="14" customFormat="1">
      <c r="A41" s="24"/>
      <c r="B41" s="24"/>
      <c r="C41" s="105"/>
      <c r="H41" s="15"/>
    </row>
    <row r="42" spans="1:8" s="14" customFormat="1">
      <c r="A42" s="24"/>
      <c r="B42" s="24"/>
      <c r="C42" s="105"/>
      <c r="H42" s="15"/>
    </row>
    <row r="43" spans="1:8" s="14" customFormat="1">
      <c r="A43" s="24"/>
      <c r="B43" s="24"/>
      <c r="C43" s="105"/>
      <c r="H43" s="15"/>
    </row>
    <row r="44" spans="1:8" s="14" customFormat="1">
      <c r="A44" s="24"/>
      <c r="B44" s="24"/>
      <c r="C44" s="105"/>
      <c r="H44" s="15"/>
    </row>
    <row r="45" spans="1:8" s="14" customFormat="1">
      <c r="A45" s="24"/>
      <c r="B45" s="24"/>
      <c r="C45" s="105"/>
      <c r="H45" s="15"/>
    </row>
    <row r="46" spans="1:8" s="14" customFormat="1">
      <c r="A46" s="24"/>
      <c r="B46" s="24"/>
      <c r="C46" s="105"/>
      <c r="H46" s="15"/>
    </row>
    <row r="47" spans="1:8" s="14" customFormat="1">
      <c r="A47" s="24"/>
      <c r="B47" s="24"/>
      <c r="C47" s="105"/>
      <c r="H47" s="15"/>
    </row>
    <row r="48" spans="1:8" s="14" customFormat="1">
      <c r="A48" s="24"/>
      <c r="B48" s="24"/>
      <c r="C48" s="105"/>
      <c r="H48" s="15"/>
    </row>
    <row r="49" spans="1:8" s="14" customFormat="1">
      <c r="A49" s="24"/>
      <c r="B49" s="24"/>
      <c r="C49" s="105"/>
      <c r="H49" s="15"/>
    </row>
    <row r="50" spans="1:8" s="14" customFormat="1">
      <c r="A50" s="24"/>
      <c r="B50" s="24"/>
      <c r="C50" s="105"/>
      <c r="H50" s="15"/>
    </row>
    <row r="51" spans="1:8" s="14" customFormat="1">
      <c r="A51" s="24"/>
      <c r="B51" s="24"/>
      <c r="C51" s="105"/>
      <c r="H51" s="15"/>
    </row>
    <row r="52" spans="1:8" s="14" customFormat="1">
      <c r="A52" s="24"/>
      <c r="B52" s="24"/>
      <c r="C52" s="105"/>
      <c r="H52" s="15"/>
    </row>
    <row r="53" spans="1:8" s="14" customFormat="1">
      <c r="A53" s="24"/>
      <c r="B53" s="24"/>
      <c r="C53" s="105"/>
      <c r="H53" s="15"/>
    </row>
    <row r="54" spans="1:8" s="14" customFormat="1">
      <c r="A54" s="24"/>
      <c r="B54" s="24"/>
      <c r="C54" s="105"/>
      <c r="H54" s="15"/>
    </row>
    <row r="55" spans="1:8" s="14" customFormat="1">
      <c r="A55" s="24"/>
      <c r="B55" s="24"/>
      <c r="C55" s="105"/>
      <c r="H55" s="15"/>
    </row>
    <row r="56" spans="1:8" s="14" customFormat="1">
      <c r="A56" s="24"/>
      <c r="B56" s="24"/>
      <c r="C56" s="105"/>
      <c r="H56" s="15"/>
    </row>
    <row r="57" spans="1:8" s="14" customFormat="1">
      <c r="A57" s="24"/>
      <c r="B57" s="24"/>
      <c r="C57" s="105"/>
      <c r="H57" s="15"/>
    </row>
    <row r="58" spans="1:8" s="14" customFormat="1">
      <c r="A58" s="24"/>
      <c r="B58" s="24"/>
      <c r="C58" s="105"/>
      <c r="H58" s="15"/>
    </row>
    <row r="59" spans="1:8" s="14" customFormat="1">
      <c r="A59" s="24"/>
      <c r="B59" s="24"/>
      <c r="C59" s="105"/>
      <c r="H59" s="15"/>
    </row>
    <row r="60" spans="1:8" s="14" customFormat="1">
      <c r="A60" s="24"/>
      <c r="B60" s="24"/>
      <c r="C60" s="105"/>
      <c r="H60" s="15"/>
    </row>
    <row r="61" spans="1:8" s="14" customFormat="1">
      <c r="A61" s="24"/>
      <c r="B61" s="24"/>
      <c r="C61" s="105"/>
      <c r="H61" s="15"/>
    </row>
    <row r="62" spans="1:8" s="14" customFormat="1">
      <c r="A62" s="24"/>
      <c r="B62" s="24"/>
      <c r="C62" s="105"/>
      <c r="H62" s="15"/>
    </row>
    <row r="63" spans="1:8" s="14" customFormat="1">
      <c r="A63" s="24"/>
      <c r="B63" s="24"/>
      <c r="C63" s="105"/>
      <c r="H63" s="15"/>
    </row>
    <row r="64" spans="1:8" s="14" customFormat="1">
      <c r="A64" s="24"/>
      <c r="B64" s="24"/>
      <c r="C64" s="105"/>
      <c r="H64" s="15"/>
    </row>
    <row r="65" spans="1:8" s="14" customFormat="1">
      <c r="A65" s="24"/>
      <c r="B65" s="24"/>
      <c r="C65" s="105"/>
      <c r="H65" s="15"/>
    </row>
    <row r="66" spans="1:8" s="14" customFormat="1">
      <c r="A66" s="24"/>
      <c r="B66" s="24"/>
      <c r="C66" s="105"/>
      <c r="H66" s="15"/>
    </row>
    <row r="67" spans="1:8" s="14" customFormat="1">
      <c r="A67" s="24"/>
      <c r="B67" s="24"/>
      <c r="C67" s="105"/>
      <c r="H67" s="15"/>
    </row>
    <row r="68" spans="1:8" s="14" customFormat="1">
      <c r="A68" s="24"/>
      <c r="B68" s="24"/>
      <c r="C68" s="105"/>
      <c r="H68" s="15"/>
    </row>
    <row r="69" spans="1:8" s="14" customFormat="1">
      <c r="A69" s="24"/>
      <c r="B69" s="24"/>
      <c r="C69" s="105"/>
      <c r="H69" s="15"/>
    </row>
    <row r="70" spans="1:8" s="14" customFormat="1">
      <c r="A70" s="24"/>
      <c r="B70" s="24"/>
      <c r="C70" s="105"/>
      <c r="H70" s="15"/>
    </row>
    <row r="71" spans="1:8" s="14" customFormat="1">
      <c r="A71" s="24"/>
      <c r="B71" s="24"/>
      <c r="C71" s="105"/>
      <c r="H71" s="15"/>
    </row>
    <row r="72" spans="1:8" s="14" customFormat="1">
      <c r="A72" s="24"/>
      <c r="B72" s="24"/>
      <c r="C72" s="105"/>
      <c r="H72" s="15"/>
    </row>
    <row r="73" spans="1:8" s="14" customFormat="1">
      <c r="A73" s="24"/>
      <c r="B73" s="24"/>
      <c r="C73" s="105"/>
      <c r="H73" s="15"/>
    </row>
    <row r="74" spans="1:8" s="14" customFormat="1">
      <c r="A74" s="24"/>
      <c r="B74" s="24"/>
      <c r="C74" s="105"/>
      <c r="H74" s="15"/>
    </row>
    <row r="75" spans="1:8" s="14" customFormat="1">
      <c r="A75" s="24"/>
      <c r="B75" s="24"/>
      <c r="C75" s="105"/>
      <c r="H75" s="15"/>
    </row>
    <row r="76" spans="1:8" s="14" customFormat="1">
      <c r="A76" s="24"/>
      <c r="B76" s="24"/>
      <c r="C76" s="105"/>
      <c r="H76" s="15"/>
    </row>
    <row r="77" spans="1:8" s="14" customFormat="1">
      <c r="A77" s="24"/>
      <c r="B77" s="24"/>
      <c r="C77" s="105"/>
      <c r="H77" s="15"/>
    </row>
    <row r="78" spans="1:8" s="14" customFormat="1">
      <c r="A78" s="24"/>
      <c r="B78" s="24"/>
      <c r="C78" s="105"/>
      <c r="H78" s="15"/>
    </row>
    <row r="79" spans="1:8" s="14" customFormat="1">
      <c r="A79" s="24"/>
      <c r="B79" s="24"/>
      <c r="C79" s="105"/>
      <c r="H79" s="15"/>
    </row>
    <row r="80" spans="1:8" s="14" customFormat="1">
      <c r="A80" s="24"/>
      <c r="B80" s="24"/>
      <c r="C80" s="105"/>
      <c r="H80" s="15"/>
    </row>
    <row r="81" spans="1:8" s="14" customFormat="1">
      <c r="A81" s="24"/>
      <c r="B81" s="24"/>
      <c r="C81" s="105"/>
      <c r="H81" s="15"/>
    </row>
    <row r="82" spans="1:8" s="14" customFormat="1">
      <c r="A82" s="24"/>
      <c r="B82" s="24"/>
      <c r="C82" s="105"/>
      <c r="H82" s="15"/>
    </row>
    <row r="83" spans="1:8" s="14" customFormat="1">
      <c r="A83" s="24"/>
      <c r="B83" s="24"/>
      <c r="C83" s="105"/>
      <c r="H83" s="15"/>
    </row>
    <row r="84" spans="1:8" s="14" customFormat="1">
      <c r="A84" s="24"/>
      <c r="B84" s="24"/>
      <c r="C84" s="105"/>
      <c r="H84" s="15"/>
    </row>
    <row r="85" spans="1:8" s="14" customFormat="1">
      <c r="A85" s="24"/>
      <c r="B85" s="24"/>
      <c r="C85" s="105"/>
      <c r="H85" s="15"/>
    </row>
    <row r="86" spans="1:8" s="14" customFormat="1">
      <c r="A86" s="24"/>
      <c r="B86" s="24"/>
      <c r="C86" s="105"/>
      <c r="H86" s="15"/>
    </row>
    <row r="87" spans="1:8" s="14" customFormat="1">
      <c r="A87" s="24"/>
      <c r="B87" s="24"/>
      <c r="C87" s="105"/>
      <c r="H87" s="15"/>
    </row>
    <row r="88" spans="1:8" s="14" customFormat="1">
      <c r="A88" s="24"/>
      <c r="B88" s="24"/>
      <c r="C88" s="105"/>
      <c r="H88" s="15"/>
    </row>
    <row r="89" spans="1:8" s="14" customFormat="1">
      <c r="A89" s="24"/>
      <c r="B89" s="24"/>
      <c r="C89" s="105"/>
      <c r="H89" s="15"/>
    </row>
    <row r="90" spans="1:8" s="14" customFormat="1">
      <c r="A90" s="24"/>
      <c r="B90" s="24"/>
      <c r="C90" s="105"/>
      <c r="H90" s="15"/>
    </row>
    <row r="91" spans="1:8" s="14" customFormat="1">
      <c r="A91" s="24"/>
      <c r="B91" s="24"/>
      <c r="C91" s="105"/>
      <c r="H91" s="15"/>
    </row>
    <row r="92" spans="1:8" s="14" customFormat="1">
      <c r="A92" s="24"/>
      <c r="B92" s="24"/>
      <c r="C92" s="105"/>
      <c r="H92" s="15"/>
    </row>
    <row r="93" spans="1:8" s="14" customFormat="1">
      <c r="A93" s="24"/>
      <c r="B93" s="24"/>
      <c r="C93" s="105"/>
      <c r="H93" s="15"/>
    </row>
    <row r="94" spans="1:8" s="14" customFormat="1">
      <c r="A94" s="24"/>
      <c r="B94" s="24"/>
      <c r="C94" s="105"/>
      <c r="H94" s="15"/>
    </row>
    <row r="95" spans="1:8" s="14" customFormat="1">
      <c r="A95" s="24"/>
      <c r="B95" s="24"/>
      <c r="C95" s="105"/>
      <c r="H95" s="15"/>
    </row>
    <row r="96" spans="1:8" s="14" customFormat="1">
      <c r="A96" s="24"/>
      <c r="B96" s="24"/>
      <c r="C96" s="105"/>
      <c r="H96" s="15"/>
    </row>
    <row r="97" spans="1:8" s="14" customFormat="1">
      <c r="A97" s="24"/>
      <c r="B97" s="24"/>
      <c r="C97" s="105"/>
      <c r="H97" s="15"/>
    </row>
    <row r="98" spans="1:8" s="14" customFormat="1">
      <c r="A98" s="24"/>
      <c r="B98" s="24"/>
      <c r="C98" s="105"/>
      <c r="H98" s="15"/>
    </row>
    <row r="99" spans="1:8" s="14" customFormat="1">
      <c r="A99" s="24"/>
      <c r="B99" s="24"/>
      <c r="C99" s="105"/>
      <c r="H99" s="15"/>
    </row>
    <row r="100" spans="1:8" s="14" customFormat="1">
      <c r="A100" s="24"/>
      <c r="B100" s="24"/>
      <c r="C100" s="105"/>
      <c r="H100" s="15"/>
    </row>
    <row r="101" spans="1:8" s="14" customFormat="1">
      <c r="A101" s="24"/>
      <c r="B101" s="24"/>
      <c r="C101" s="105"/>
      <c r="H101" s="15"/>
    </row>
    <row r="102" spans="1:8" s="14" customFormat="1">
      <c r="A102" s="24"/>
      <c r="B102" s="24"/>
      <c r="C102" s="105"/>
      <c r="H102" s="15"/>
    </row>
    <row r="103" spans="1:8" s="14" customFormat="1">
      <c r="A103" s="24"/>
      <c r="B103" s="24"/>
      <c r="C103" s="105"/>
      <c r="H103" s="15"/>
    </row>
    <row r="104" spans="1:8" s="14" customFormat="1">
      <c r="A104" s="24"/>
      <c r="B104" s="24"/>
      <c r="C104" s="105"/>
      <c r="H104" s="15"/>
    </row>
    <row r="105" spans="1:8" s="14" customFormat="1">
      <c r="A105" s="24"/>
      <c r="B105" s="24"/>
      <c r="C105" s="105"/>
      <c r="H105" s="15"/>
    </row>
    <row r="106" spans="1:8" s="14" customFormat="1">
      <c r="A106" s="24"/>
      <c r="B106" s="24"/>
      <c r="C106" s="105"/>
      <c r="H106" s="15"/>
    </row>
    <row r="107" spans="1:8" s="14" customFormat="1">
      <c r="A107" s="24"/>
      <c r="B107" s="24"/>
      <c r="C107" s="105"/>
      <c r="H107" s="15"/>
    </row>
    <row r="108" spans="1:8" s="14" customFormat="1">
      <c r="A108" s="24"/>
      <c r="B108" s="24"/>
      <c r="C108" s="105"/>
      <c r="H108" s="15"/>
    </row>
    <row r="109" spans="1:8" s="14" customFormat="1">
      <c r="A109" s="24"/>
      <c r="B109" s="24"/>
      <c r="C109" s="105"/>
      <c r="H109" s="15"/>
    </row>
    <row r="110" spans="1:8" s="14" customFormat="1">
      <c r="A110" s="24"/>
      <c r="B110" s="24"/>
      <c r="C110" s="105"/>
      <c r="H110" s="15"/>
    </row>
    <row r="111" spans="1:8" s="14" customFormat="1">
      <c r="A111" s="24"/>
      <c r="B111" s="24"/>
      <c r="C111" s="105"/>
      <c r="H111" s="15"/>
    </row>
    <row r="112" spans="1:8" s="14" customFormat="1">
      <c r="A112" s="24"/>
      <c r="B112" s="24"/>
      <c r="C112" s="105"/>
      <c r="H112" s="15"/>
    </row>
    <row r="113" spans="1:8" s="14" customFormat="1">
      <c r="A113" s="24"/>
      <c r="B113" s="24"/>
      <c r="C113" s="105"/>
      <c r="H113" s="15"/>
    </row>
    <row r="114" spans="1:8" s="14" customFormat="1">
      <c r="A114" s="24"/>
      <c r="B114" s="24"/>
      <c r="C114" s="105"/>
      <c r="H114" s="15"/>
    </row>
    <row r="115" spans="1:8" s="14" customFormat="1">
      <c r="A115" s="24"/>
      <c r="B115" s="24"/>
      <c r="C115" s="105"/>
      <c r="H115" s="15"/>
    </row>
    <row r="116" spans="1:8" s="14" customFormat="1">
      <c r="A116" s="24"/>
      <c r="B116" s="24"/>
      <c r="C116" s="105"/>
      <c r="H116" s="15"/>
    </row>
    <row r="117" spans="1:8" s="14" customFormat="1">
      <c r="A117" s="24"/>
      <c r="B117" s="24"/>
      <c r="C117" s="105"/>
      <c r="H117" s="15"/>
    </row>
    <row r="118" spans="1:8" s="14" customFormat="1">
      <c r="A118" s="24"/>
      <c r="B118" s="24"/>
      <c r="C118" s="105"/>
      <c r="H118" s="15"/>
    </row>
    <row r="119" spans="1:8" s="14" customFormat="1">
      <c r="A119" s="24"/>
      <c r="B119" s="24"/>
      <c r="C119" s="105"/>
      <c r="H119" s="15"/>
    </row>
    <row r="120" spans="1:8" s="14" customFormat="1">
      <c r="A120" s="24"/>
      <c r="B120" s="24"/>
      <c r="C120" s="105"/>
      <c r="H120" s="15"/>
    </row>
    <row r="121" spans="1:8" s="14" customFormat="1">
      <c r="A121" s="24"/>
      <c r="B121" s="24"/>
      <c r="C121" s="105"/>
      <c r="H121" s="15"/>
    </row>
    <row r="122" spans="1:8" s="14" customFormat="1">
      <c r="A122" s="24"/>
      <c r="B122" s="24"/>
      <c r="C122" s="105"/>
      <c r="H122" s="15"/>
    </row>
    <row r="123" spans="1:8" s="14" customFormat="1">
      <c r="A123" s="24"/>
      <c r="B123" s="24"/>
      <c r="C123" s="105"/>
      <c r="H123" s="15"/>
    </row>
    <row r="124" spans="1:8" s="14" customFormat="1">
      <c r="A124" s="24"/>
      <c r="B124" s="24"/>
      <c r="C124" s="105"/>
      <c r="H124" s="15"/>
    </row>
    <row r="125" spans="1:8" s="14" customFormat="1">
      <c r="A125" s="24"/>
      <c r="B125" s="24"/>
      <c r="C125" s="105"/>
      <c r="H125" s="15"/>
    </row>
    <row r="126" spans="1:8" s="14" customFormat="1">
      <c r="A126" s="24"/>
      <c r="B126" s="24"/>
      <c r="C126" s="105"/>
      <c r="H126" s="15"/>
    </row>
    <row r="127" spans="1:8" s="14" customFormat="1">
      <c r="A127" s="24"/>
      <c r="B127" s="24"/>
      <c r="C127" s="105"/>
      <c r="H127" s="15"/>
    </row>
    <row r="128" spans="1:8" s="14" customFormat="1">
      <c r="A128" s="24"/>
      <c r="B128" s="24"/>
      <c r="C128" s="105"/>
      <c r="H128" s="15"/>
    </row>
    <row r="129" spans="1:8" s="14" customFormat="1">
      <c r="A129" s="24"/>
      <c r="B129" s="24"/>
      <c r="C129" s="105"/>
      <c r="H129" s="15"/>
    </row>
    <row r="130" spans="1:8" s="14" customFormat="1">
      <c r="A130" s="24"/>
      <c r="B130" s="24"/>
      <c r="C130" s="105"/>
      <c r="H130" s="15"/>
    </row>
    <row r="131" spans="1:8" s="14" customFormat="1">
      <c r="A131" s="24"/>
      <c r="B131" s="24"/>
      <c r="C131" s="105"/>
      <c r="H131" s="15"/>
    </row>
    <row r="132" spans="1:8" s="14" customFormat="1">
      <c r="A132" s="24"/>
      <c r="B132" s="24"/>
      <c r="C132" s="105"/>
      <c r="H132" s="15"/>
    </row>
    <row r="133" spans="1:8" s="14" customFormat="1">
      <c r="A133" s="24"/>
      <c r="B133" s="24"/>
      <c r="C133" s="105"/>
      <c r="H133" s="15"/>
    </row>
    <row r="134" spans="1:8" s="14" customFormat="1">
      <c r="A134" s="24"/>
      <c r="B134" s="24"/>
      <c r="C134" s="105"/>
      <c r="H134" s="15"/>
    </row>
    <row r="135" spans="1:8" s="14" customFormat="1">
      <c r="A135" s="24"/>
      <c r="B135" s="24"/>
      <c r="C135" s="105"/>
      <c r="H135" s="15"/>
    </row>
    <row r="136" spans="1:8" s="14" customFormat="1">
      <c r="A136" s="24"/>
      <c r="B136" s="24"/>
      <c r="C136" s="105"/>
      <c r="H136" s="15"/>
    </row>
    <row r="137" spans="1:8" s="14" customFormat="1">
      <c r="A137" s="24"/>
      <c r="B137" s="24"/>
      <c r="C137" s="105"/>
      <c r="H137" s="15"/>
    </row>
    <row r="138" spans="1:8" s="14" customFormat="1">
      <c r="A138" s="24"/>
      <c r="B138" s="24"/>
      <c r="C138" s="105"/>
      <c r="H138" s="15"/>
    </row>
    <row r="139" spans="1:8" s="14" customFormat="1">
      <c r="A139" s="24"/>
      <c r="B139" s="24"/>
      <c r="C139" s="105"/>
      <c r="H139" s="15"/>
    </row>
    <row r="140" spans="1:8" s="14" customFormat="1">
      <c r="A140" s="24"/>
      <c r="B140" s="24"/>
      <c r="C140" s="105"/>
      <c r="H140" s="15"/>
    </row>
    <row r="141" spans="1:8" s="14" customFormat="1">
      <c r="A141" s="24"/>
      <c r="B141" s="24"/>
      <c r="C141" s="105"/>
      <c r="H141" s="15"/>
    </row>
    <row r="142" spans="1:8" s="14" customFormat="1">
      <c r="A142" s="24"/>
      <c r="B142" s="24"/>
      <c r="C142" s="105"/>
      <c r="H142" s="15"/>
    </row>
    <row r="143" spans="1:8" s="14" customFormat="1">
      <c r="A143" s="24"/>
      <c r="B143" s="24"/>
      <c r="C143" s="105"/>
      <c r="H143" s="15"/>
    </row>
  </sheetData>
  <sheetProtection password="F6CA" sheet="1" objects="1" scenarios="1" selectLockedCells="1"/>
  <mergeCells count="3">
    <mergeCell ref="A14:C14"/>
    <mergeCell ref="A1:C1"/>
    <mergeCell ref="A3:C3"/>
  </mergeCells>
  <phoneticPr fontId="2" type="noConversion"/>
  <pageMargins left="0.8" right="0.8" top="1.25" bottom="1" header="0.3" footer="0.3"/>
  <pageSetup orientation="portrait"/>
  <headerFooter>
    <oddHeader>&amp;L&amp;G&amp;C&amp;"Arial,Bold"&amp;14 2014 Silage/Earlage Decision Aid&amp;"-,Regular"&amp;11_x000D_&amp;"Arial,Regular"&amp;14&amp;A&amp;R&amp;G</oddHeader>
    <oddFooter>&amp;L&amp;G&amp;R&amp;9&amp;K00539BSouth Dakota State University, South Dakota counties, and USDA cooperating. South Dakota_x000D_ State University adheres to AA/EEO guidelines in offering educational programs and services._x000D_© 2014, South Dakota Board of Regents</oddFooter>
  </headerFooter>
  <legacyDrawingHF r:id="rId1"/>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2"/>
  <sheetViews>
    <sheetView showGridLines="0" view="pageLayout" workbookViewId="0">
      <selection activeCell="B4" sqref="B4"/>
    </sheetView>
  </sheetViews>
  <sheetFormatPr baseColWidth="10" defaultColWidth="38" defaultRowHeight="15" x14ac:dyDescent="0"/>
  <cols>
    <col min="1" max="1" width="19.5" style="4" customWidth="1"/>
    <col min="2" max="2" width="15.83203125" style="4" customWidth="1"/>
    <col min="3" max="3" width="9.83203125" style="4" bestFit="1" customWidth="1"/>
    <col min="4" max="7" width="38" style="4"/>
    <col min="8" max="16384" width="38" style="5"/>
  </cols>
  <sheetData>
    <row r="1" spans="1:8">
      <c r="A1" s="140" t="s">
        <v>108</v>
      </c>
      <c r="B1" s="140"/>
      <c r="C1" s="140"/>
    </row>
    <row r="2" spans="1:8" ht="12" customHeight="1">
      <c r="A2" s="6"/>
      <c r="B2" s="7"/>
      <c r="C2" s="7"/>
    </row>
    <row r="3" spans="1:8" s="4" customFormat="1">
      <c r="A3" s="144" t="s">
        <v>33</v>
      </c>
      <c r="B3" s="144"/>
      <c r="G3" s="5"/>
    </row>
    <row r="4" spans="1:8" s="4" customFormat="1">
      <c r="A4" s="13" t="s">
        <v>26</v>
      </c>
      <c r="B4" s="136">
        <v>1000</v>
      </c>
      <c r="G4" s="5"/>
    </row>
    <row r="5" spans="1:8" s="4" customFormat="1">
      <c r="A5" s="13" t="s">
        <v>27</v>
      </c>
      <c r="B5" s="137">
        <v>9</v>
      </c>
      <c r="G5" s="5"/>
    </row>
    <row r="6" spans="1:8" s="4" customFormat="1">
      <c r="A6" s="13" t="s">
        <v>28</v>
      </c>
      <c r="B6" s="127">
        <f>B4/B5</f>
        <v>111.11111111111111</v>
      </c>
      <c r="G6" s="5"/>
    </row>
    <row r="7" spans="1:8" s="4" customFormat="1">
      <c r="A7" s="128" t="s">
        <v>32</v>
      </c>
      <c r="B7" s="129">
        <f>B6/'Silage By Ton'!C21</f>
        <v>3.8473891850887432</v>
      </c>
      <c r="G7" s="5"/>
    </row>
    <row r="8" spans="1:8" s="4" customFormat="1">
      <c r="A8" s="13"/>
      <c r="B8" s="126"/>
      <c r="G8" s="5"/>
    </row>
    <row r="9" spans="1:8" s="4" customFormat="1">
      <c r="A9" s="144" t="s">
        <v>106</v>
      </c>
      <c r="B9" s="144"/>
      <c r="G9" s="5"/>
    </row>
    <row r="10" spans="1:8" s="4" customFormat="1">
      <c r="A10" s="11" t="s">
        <v>28</v>
      </c>
      <c r="B10" s="136">
        <v>53</v>
      </c>
      <c r="G10" s="5"/>
    </row>
    <row r="11" spans="1:8" s="4" customFormat="1">
      <c r="A11" s="128" t="s">
        <v>107</v>
      </c>
      <c r="B11" s="129">
        <f>B10/'Earlage Calculator'!C8</f>
        <v>8.2444444444444436</v>
      </c>
      <c r="G11" s="5"/>
    </row>
    <row r="12" spans="1:8" s="4" customFormat="1">
      <c r="A12" s="9"/>
      <c r="G12" s="5"/>
    </row>
    <row r="13" spans="1:8" s="4" customFormat="1">
      <c r="A13" s="9"/>
      <c r="B13" s="9"/>
      <c r="H13" s="5"/>
    </row>
    <row r="14" spans="1:8" s="4" customFormat="1">
      <c r="A14" s="9"/>
      <c r="B14" s="9"/>
      <c r="H14" s="5"/>
    </row>
    <row r="15" spans="1:8" s="4" customFormat="1">
      <c r="A15" s="9"/>
      <c r="B15" s="9"/>
      <c r="H15" s="5"/>
    </row>
    <row r="16" spans="1:8" s="4" customFormat="1">
      <c r="A16" s="9"/>
      <c r="B16" s="9"/>
      <c r="H16" s="5"/>
    </row>
    <row r="17" spans="1:8" s="4" customFormat="1">
      <c r="A17" s="9"/>
      <c r="B17" s="9"/>
      <c r="H17" s="5"/>
    </row>
    <row r="18" spans="1:8" s="4" customFormat="1">
      <c r="A18" s="9"/>
      <c r="B18" s="9"/>
      <c r="H18" s="5"/>
    </row>
    <row r="19" spans="1:8" s="4" customFormat="1">
      <c r="A19" s="9"/>
      <c r="B19" s="9"/>
      <c r="H19" s="5"/>
    </row>
    <row r="20" spans="1:8" s="4" customFormat="1">
      <c r="A20" s="9"/>
      <c r="B20" s="9"/>
      <c r="H20" s="5"/>
    </row>
    <row r="21" spans="1:8" s="4" customFormat="1">
      <c r="A21" s="9"/>
      <c r="B21" s="9"/>
      <c r="H21" s="5"/>
    </row>
    <row r="22" spans="1:8" s="4" customFormat="1">
      <c r="A22" s="9"/>
      <c r="B22" s="9"/>
      <c r="H22" s="5"/>
    </row>
    <row r="23" spans="1:8" s="4" customFormat="1">
      <c r="A23" s="9"/>
      <c r="B23" s="9"/>
      <c r="H23" s="5"/>
    </row>
    <row r="24" spans="1:8" s="4" customFormat="1">
      <c r="A24" s="9"/>
      <c r="B24" s="9"/>
      <c r="H24" s="5"/>
    </row>
    <row r="25" spans="1:8" s="4" customFormat="1">
      <c r="A25" s="9"/>
      <c r="B25" s="9"/>
      <c r="H25" s="5"/>
    </row>
    <row r="26" spans="1:8" s="4" customFormat="1">
      <c r="A26" s="9"/>
      <c r="B26" s="9"/>
      <c r="H26" s="5"/>
    </row>
    <row r="27" spans="1:8" s="4" customFormat="1">
      <c r="A27" s="9"/>
      <c r="B27" s="9"/>
      <c r="H27" s="5"/>
    </row>
    <row r="28" spans="1:8" s="4" customFormat="1">
      <c r="A28" s="9"/>
      <c r="B28" s="9"/>
      <c r="H28" s="5"/>
    </row>
    <row r="29" spans="1:8" s="4" customFormat="1">
      <c r="A29" s="9"/>
      <c r="B29" s="9"/>
      <c r="H29" s="5"/>
    </row>
    <row r="30" spans="1:8" s="4" customFormat="1">
      <c r="A30" s="9"/>
      <c r="B30" s="9"/>
      <c r="H30" s="5"/>
    </row>
    <row r="31" spans="1:8" s="4" customFormat="1">
      <c r="A31" s="9"/>
      <c r="B31" s="9"/>
      <c r="H31" s="5"/>
    </row>
    <row r="32" spans="1:8" s="4" customFormat="1">
      <c r="A32" s="9"/>
      <c r="B32" s="9"/>
      <c r="H32" s="5"/>
    </row>
    <row r="33" spans="1:8" s="4" customFormat="1">
      <c r="A33" s="9"/>
      <c r="B33" s="9"/>
      <c r="H33" s="5"/>
    </row>
    <row r="34" spans="1:8" s="4" customFormat="1">
      <c r="A34" s="9"/>
      <c r="B34" s="9"/>
      <c r="H34" s="5"/>
    </row>
    <row r="35" spans="1:8" s="4" customFormat="1">
      <c r="A35" s="9"/>
      <c r="B35" s="9"/>
      <c r="H35" s="5"/>
    </row>
    <row r="36" spans="1:8" s="4" customFormat="1">
      <c r="A36" s="9"/>
      <c r="B36" s="9"/>
      <c r="H36" s="5"/>
    </row>
    <row r="37" spans="1:8" s="4" customFormat="1">
      <c r="A37" s="9"/>
      <c r="B37" s="9"/>
      <c r="H37" s="5"/>
    </row>
    <row r="38" spans="1:8" s="4" customFormat="1">
      <c r="A38" s="9"/>
      <c r="B38" s="9"/>
      <c r="H38" s="5"/>
    </row>
    <row r="39" spans="1:8" s="4" customFormat="1">
      <c r="A39" s="9"/>
      <c r="B39" s="9"/>
      <c r="H39" s="5"/>
    </row>
    <row r="40" spans="1:8" s="4" customFormat="1">
      <c r="A40" s="9"/>
      <c r="B40" s="9"/>
      <c r="H40" s="5"/>
    </row>
    <row r="41" spans="1:8" s="4" customFormat="1">
      <c r="A41" s="9"/>
      <c r="B41" s="9"/>
      <c r="H41" s="5"/>
    </row>
    <row r="42" spans="1:8" s="4" customFormat="1">
      <c r="A42" s="9"/>
      <c r="B42" s="9"/>
      <c r="H42" s="5"/>
    </row>
    <row r="43" spans="1:8" s="4" customFormat="1">
      <c r="A43" s="9"/>
      <c r="B43" s="9"/>
      <c r="H43" s="5"/>
    </row>
    <row r="44" spans="1:8" s="4" customFormat="1">
      <c r="A44" s="9"/>
      <c r="B44" s="9"/>
      <c r="H44" s="5"/>
    </row>
    <row r="45" spans="1:8" s="4" customFormat="1">
      <c r="A45" s="9"/>
      <c r="B45" s="9"/>
      <c r="H45" s="5"/>
    </row>
    <row r="46" spans="1:8" s="4" customFormat="1">
      <c r="A46" s="9"/>
      <c r="B46" s="9"/>
      <c r="H46" s="5"/>
    </row>
    <row r="47" spans="1:8" s="4" customFormat="1">
      <c r="A47" s="9"/>
      <c r="B47" s="9"/>
      <c r="H47" s="5"/>
    </row>
    <row r="48" spans="1:8" s="4" customFormat="1">
      <c r="A48" s="9"/>
      <c r="B48" s="9"/>
      <c r="H48" s="5"/>
    </row>
    <row r="49" spans="1:8" s="4" customFormat="1">
      <c r="A49" s="9"/>
      <c r="B49" s="9"/>
      <c r="H49" s="5"/>
    </row>
    <row r="50" spans="1:8" s="4" customFormat="1">
      <c r="A50" s="9"/>
      <c r="B50" s="9"/>
      <c r="H50" s="5"/>
    </row>
    <row r="51" spans="1:8" s="4" customFormat="1">
      <c r="A51" s="9"/>
      <c r="B51" s="9"/>
      <c r="H51" s="5"/>
    </row>
    <row r="52" spans="1:8" s="4" customFormat="1">
      <c r="A52" s="9"/>
      <c r="B52" s="9"/>
      <c r="H52" s="5"/>
    </row>
    <row r="53" spans="1:8" s="4" customFormat="1">
      <c r="A53" s="9"/>
      <c r="B53" s="9"/>
      <c r="H53" s="5"/>
    </row>
    <row r="54" spans="1:8" s="4" customFormat="1">
      <c r="A54" s="9"/>
      <c r="B54" s="9"/>
      <c r="H54" s="5"/>
    </row>
    <row r="55" spans="1:8" s="4" customFormat="1">
      <c r="A55" s="9"/>
      <c r="B55" s="9"/>
      <c r="H55" s="5"/>
    </row>
    <row r="56" spans="1:8" s="4" customFormat="1">
      <c r="A56" s="9"/>
      <c r="B56" s="9"/>
      <c r="H56" s="5"/>
    </row>
    <row r="57" spans="1:8" s="4" customFormat="1">
      <c r="A57" s="9"/>
      <c r="B57" s="9"/>
      <c r="H57" s="5"/>
    </row>
    <row r="58" spans="1:8" s="4" customFormat="1">
      <c r="A58" s="9"/>
      <c r="B58" s="9"/>
      <c r="H58" s="5"/>
    </row>
    <row r="59" spans="1:8" s="4" customFormat="1">
      <c r="A59" s="9"/>
      <c r="B59" s="9"/>
      <c r="H59" s="5"/>
    </row>
    <row r="60" spans="1:8" s="4" customFormat="1">
      <c r="A60" s="9"/>
      <c r="B60" s="9"/>
      <c r="H60" s="5"/>
    </row>
    <row r="61" spans="1:8" s="4" customFormat="1">
      <c r="A61" s="9"/>
      <c r="B61" s="9"/>
      <c r="H61" s="5"/>
    </row>
    <row r="62" spans="1:8" s="4" customFormat="1">
      <c r="A62" s="9"/>
      <c r="B62" s="9"/>
      <c r="H62" s="5"/>
    </row>
    <row r="63" spans="1:8" s="4" customFormat="1">
      <c r="A63" s="9"/>
      <c r="B63" s="9"/>
      <c r="H63" s="5"/>
    </row>
    <row r="64" spans="1:8" s="4" customFormat="1">
      <c r="A64" s="9"/>
      <c r="B64" s="9"/>
      <c r="H64" s="5"/>
    </row>
    <row r="65" spans="1:8" s="4" customFormat="1">
      <c r="A65" s="9"/>
      <c r="B65" s="9"/>
      <c r="H65" s="5"/>
    </row>
    <row r="66" spans="1:8" s="4" customFormat="1">
      <c r="A66" s="9"/>
      <c r="B66" s="9"/>
      <c r="H66" s="5"/>
    </row>
    <row r="67" spans="1:8" s="4" customFormat="1">
      <c r="A67" s="9"/>
      <c r="B67" s="9"/>
      <c r="H67" s="5"/>
    </row>
    <row r="68" spans="1:8" s="4" customFormat="1">
      <c r="A68" s="9"/>
      <c r="B68" s="9"/>
      <c r="H68" s="5"/>
    </row>
    <row r="69" spans="1:8" s="4" customFormat="1">
      <c r="A69" s="9"/>
      <c r="B69" s="9"/>
      <c r="H69" s="5"/>
    </row>
    <row r="70" spans="1:8" s="4" customFormat="1">
      <c r="A70" s="9"/>
      <c r="B70" s="9"/>
      <c r="H70" s="5"/>
    </row>
    <row r="71" spans="1:8" s="4" customFormat="1">
      <c r="A71" s="9"/>
      <c r="B71" s="9"/>
      <c r="H71" s="5"/>
    </row>
    <row r="72" spans="1:8" s="4" customFormat="1">
      <c r="A72" s="9"/>
      <c r="B72" s="9"/>
      <c r="H72" s="5"/>
    </row>
    <row r="73" spans="1:8" s="4" customFormat="1">
      <c r="A73" s="9"/>
      <c r="B73" s="9"/>
      <c r="H73" s="5"/>
    </row>
    <row r="74" spans="1:8" s="4" customFormat="1">
      <c r="A74" s="9"/>
      <c r="B74" s="9"/>
      <c r="H74" s="5"/>
    </row>
    <row r="75" spans="1:8" s="4" customFormat="1">
      <c r="A75" s="9"/>
      <c r="B75" s="9"/>
      <c r="H75" s="5"/>
    </row>
    <row r="76" spans="1:8" s="4" customFormat="1">
      <c r="A76" s="9"/>
      <c r="B76" s="9"/>
      <c r="H76" s="5"/>
    </row>
    <row r="77" spans="1:8" s="4" customFormat="1">
      <c r="A77" s="9"/>
      <c r="B77" s="9"/>
      <c r="H77" s="5"/>
    </row>
    <row r="78" spans="1:8" s="4" customFormat="1">
      <c r="A78" s="9"/>
      <c r="B78" s="9"/>
      <c r="H78" s="5"/>
    </row>
    <row r="79" spans="1:8" s="4" customFormat="1">
      <c r="A79" s="9"/>
      <c r="B79" s="9"/>
      <c r="H79" s="5"/>
    </row>
    <row r="80" spans="1:8" s="4" customFormat="1">
      <c r="A80" s="9"/>
      <c r="B80" s="9"/>
      <c r="H80" s="5"/>
    </row>
    <row r="81" spans="1:8" s="4" customFormat="1">
      <c r="A81" s="9"/>
      <c r="B81" s="9"/>
      <c r="H81" s="5"/>
    </row>
    <row r="82" spans="1:8" s="4" customFormat="1">
      <c r="A82" s="9"/>
      <c r="B82" s="9"/>
      <c r="H82" s="5"/>
    </row>
    <row r="83" spans="1:8" s="4" customFormat="1">
      <c r="A83" s="9"/>
      <c r="B83" s="9"/>
      <c r="H83" s="5"/>
    </row>
    <row r="84" spans="1:8" s="4" customFormat="1">
      <c r="A84" s="9"/>
      <c r="B84" s="9"/>
      <c r="H84" s="5"/>
    </row>
    <row r="85" spans="1:8" s="4" customFormat="1">
      <c r="A85" s="9"/>
      <c r="B85" s="9"/>
      <c r="H85" s="5"/>
    </row>
    <row r="86" spans="1:8" s="4" customFormat="1">
      <c r="A86" s="9"/>
      <c r="B86" s="9"/>
      <c r="H86" s="5"/>
    </row>
    <row r="87" spans="1:8" s="4" customFormat="1">
      <c r="A87" s="9"/>
      <c r="B87" s="9"/>
      <c r="H87" s="5"/>
    </row>
    <row r="88" spans="1:8" s="4" customFormat="1">
      <c r="A88" s="9"/>
      <c r="B88" s="9"/>
      <c r="H88" s="5"/>
    </row>
    <row r="89" spans="1:8" s="4" customFormat="1">
      <c r="A89" s="9"/>
      <c r="B89" s="9"/>
      <c r="H89" s="5"/>
    </row>
    <row r="90" spans="1:8" s="4" customFormat="1">
      <c r="A90" s="9"/>
      <c r="B90" s="9"/>
      <c r="H90" s="5"/>
    </row>
    <row r="91" spans="1:8" s="4" customFormat="1">
      <c r="A91" s="9"/>
      <c r="B91" s="9"/>
      <c r="H91" s="5"/>
    </row>
    <row r="92" spans="1:8" s="4" customFormat="1">
      <c r="A92" s="9"/>
      <c r="B92" s="9"/>
      <c r="H92" s="5"/>
    </row>
    <row r="93" spans="1:8" s="4" customFormat="1">
      <c r="A93" s="9"/>
      <c r="B93" s="9"/>
      <c r="H93" s="5"/>
    </row>
    <row r="94" spans="1:8" s="4" customFormat="1">
      <c r="A94" s="9"/>
      <c r="B94" s="9"/>
      <c r="H94" s="5"/>
    </row>
    <row r="95" spans="1:8" s="4" customFormat="1">
      <c r="A95" s="9"/>
      <c r="B95" s="9"/>
      <c r="H95" s="5"/>
    </row>
    <row r="96" spans="1:8" s="4" customFormat="1">
      <c r="A96" s="9"/>
      <c r="B96" s="9"/>
      <c r="H96" s="5"/>
    </row>
    <row r="97" spans="1:8" s="4" customFormat="1">
      <c r="A97" s="9"/>
      <c r="B97" s="9"/>
      <c r="H97" s="5"/>
    </row>
    <row r="98" spans="1:8" s="4" customFormat="1">
      <c r="A98" s="9"/>
      <c r="B98" s="9"/>
      <c r="H98" s="5"/>
    </row>
    <row r="99" spans="1:8" s="4" customFormat="1">
      <c r="A99" s="9"/>
      <c r="B99" s="9"/>
      <c r="H99" s="5"/>
    </row>
    <row r="100" spans="1:8" s="4" customFormat="1">
      <c r="A100" s="9"/>
      <c r="B100" s="9"/>
      <c r="H100" s="5"/>
    </row>
    <row r="101" spans="1:8" s="4" customFormat="1">
      <c r="A101" s="9"/>
      <c r="B101" s="9"/>
      <c r="H101" s="5"/>
    </row>
    <row r="102" spans="1:8" s="4" customFormat="1">
      <c r="A102" s="9"/>
      <c r="B102" s="9"/>
      <c r="H102" s="5"/>
    </row>
    <row r="103" spans="1:8" s="4" customFormat="1">
      <c r="A103" s="9"/>
      <c r="B103" s="9"/>
      <c r="H103" s="5"/>
    </row>
    <row r="104" spans="1:8" s="4" customFormat="1">
      <c r="A104" s="9"/>
      <c r="B104" s="9"/>
      <c r="H104" s="5"/>
    </row>
    <row r="105" spans="1:8" s="4" customFormat="1">
      <c r="A105" s="9"/>
      <c r="B105" s="9"/>
      <c r="H105" s="5"/>
    </row>
    <row r="106" spans="1:8" s="4" customFormat="1">
      <c r="A106" s="9"/>
      <c r="B106" s="9"/>
      <c r="H106" s="5"/>
    </row>
    <row r="107" spans="1:8" s="4" customFormat="1">
      <c r="A107" s="9"/>
      <c r="B107" s="9"/>
      <c r="H107" s="5"/>
    </row>
    <row r="108" spans="1:8" s="4" customFormat="1">
      <c r="A108" s="9"/>
      <c r="B108" s="9"/>
      <c r="H108" s="5"/>
    </row>
    <row r="109" spans="1:8" s="4" customFormat="1">
      <c r="A109" s="9"/>
      <c r="B109" s="9"/>
      <c r="H109" s="5"/>
    </row>
    <row r="110" spans="1:8" s="4" customFormat="1">
      <c r="A110" s="9"/>
      <c r="B110" s="9"/>
      <c r="H110" s="5"/>
    </row>
    <row r="111" spans="1:8" s="4" customFormat="1">
      <c r="A111" s="9"/>
      <c r="B111" s="9"/>
      <c r="H111" s="5"/>
    </row>
    <row r="112" spans="1:8" s="4" customFormat="1">
      <c r="A112" s="9"/>
      <c r="B112" s="9"/>
      <c r="H112" s="5"/>
    </row>
    <row r="113" spans="1:8" s="4" customFormat="1">
      <c r="A113" s="9"/>
      <c r="B113" s="9"/>
      <c r="H113" s="5"/>
    </row>
    <row r="114" spans="1:8" s="4" customFormat="1">
      <c r="A114" s="9"/>
      <c r="B114" s="9"/>
      <c r="H114" s="5"/>
    </row>
    <row r="115" spans="1:8" s="4" customFormat="1">
      <c r="A115" s="9"/>
      <c r="B115" s="9"/>
      <c r="H115" s="5"/>
    </row>
    <row r="116" spans="1:8" s="4" customFormat="1">
      <c r="A116" s="9"/>
      <c r="B116" s="9"/>
      <c r="H116" s="5"/>
    </row>
    <row r="117" spans="1:8" s="4" customFormat="1">
      <c r="A117" s="9"/>
      <c r="B117" s="9"/>
      <c r="H117" s="5"/>
    </row>
    <row r="118" spans="1:8" s="4" customFormat="1">
      <c r="A118" s="9"/>
      <c r="B118" s="9"/>
      <c r="H118" s="5"/>
    </row>
    <row r="119" spans="1:8" s="4" customFormat="1">
      <c r="A119" s="9"/>
      <c r="B119" s="9"/>
      <c r="H119" s="5"/>
    </row>
    <row r="120" spans="1:8" s="4" customFormat="1">
      <c r="A120" s="9"/>
      <c r="B120" s="9"/>
      <c r="H120" s="5"/>
    </row>
    <row r="121" spans="1:8" s="4" customFormat="1">
      <c r="A121" s="9"/>
      <c r="B121" s="9"/>
      <c r="H121" s="5"/>
    </row>
    <row r="122" spans="1:8" s="4" customFormat="1">
      <c r="A122" s="9"/>
      <c r="B122" s="9"/>
      <c r="H122" s="5"/>
    </row>
    <row r="123" spans="1:8" s="4" customFormat="1">
      <c r="A123" s="9"/>
      <c r="B123" s="9"/>
      <c r="H123" s="5"/>
    </row>
    <row r="124" spans="1:8" s="4" customFormat="1">
      <c r="A124" s="9"/>
      <c r="B124" s="9"/>
      <c r="H124" s="5"/>
    </row>
    <row r="125" spans="1:8" s="4" customFormat="1">
      <c r="A125" s="9"/>
      <c r="B125" s="9"/>
      <c r="H125" s="5"/>
    </row>
    <row r="126" spans="1:8" s="4" customFormat="1">
      <c r="A126" s="9"/>
      <c r="B126" s="9"/>
      <c r="H126" s="5"/>
    </row>
    <row r="127" spans="1:8" s="4" customFormat="1">
      <c r="A127" s="9"/>
      <c r="B127" s="9"/>
      <c r="H127" s="5"/>
    </row>
    <row r="128" spans="1:8" s="4" customFormat="1">
      <c r="A128" s="9"/>
      <c r="B128" s="9"/>
      <c r="H128" s="5"/>
    </row>
    <row r="129" spans="1:8" s="4" customFormat="1">
      <c r="A129" s="9"/>
      <c r="B129" s="9"/>
      <c r="H129" s="5"/>
    </row>
    <row r="130" spans="1:8" s="4" customFormat="1">
      <c r="A130" s="9"/>
      <c r="B130" s="9"/>
      <c r="H130" s="5"/>
    </row>
    <row r="131" spans="1:8" s="4" customFormat="1">
      <c r="A131" s="9"/>
      <c r="B131" s="9"/>
      <c r="H131" s="5"/>
    </row>
    <row r="132" spans="1:8" s="4" customFormat="1">
      <c r="A132" s="9"/>
      <c r="B132" s="9"/>
      <c r="H132" s="5"/>
    </row>
    <row r="133" spans="1:8" s="4" customFormat="1">
      <c r="A133" s="9"/>
      <c r="B133" s="9"/>
      <c r="H133" s="5"/>
    </row>
    <row r="134" spans="1:8" s="4" customFormat="1">
      <c r="A134" s="9"/>
      <c r="B134" s="9"/>
      <c r="H134" s="5"/>
    </row>
    <row r="135" spans="1:8" s="4" customFormat="1">
      <c r="A135" s="9"/>
      <c r="B135" s="9"/>
      <c r="H135" s="5"/>
    </row>
    <row r="136" spans="1:8" s="4" customFormat="1">
      <c r="A136" s="9"/>
      <c r="B136" s="9"/>
      <c r="H136" s="5"/>
    </row>
    <row r="137" spans="1:8" s="4" customFormat="1">
      <c r="A137" s="9"/>
      <c r="B137" s="9"/>
      <c r="H137" s="5"/>
    </row>
    <row r="138" spans="1:8" s="4" customFormat="1">
      <c r="A138" s="9"/>
      <c r="B138" s="9"/>
      <c r="H138" s="5"/>
    </row>
    <row r="139" spans="1:8" s="4" customFormat="1">
      <c r="A139" s="9"/>
      <c r="B139" s="9"/>
      <c r="H139" s="5"/>
    </row>
    <row r="140" spans="1:8" s="4" customFormat="1">
      <c r="A140" s="9"/>
      <c r="B140" s="9"/>
      <c r="H140" s="5"/>
    </row>
    <row r="141" spans="1:8" s="4" customFormat="1">
      <c r="A141" s="9"/>
      <c r="B141" s="9"/>
      <c r="H141" s="5"/>
    </row>
    <row r="142" spans="1:8" s="4" customFormat="1">
      <c r="A142" s="9"/>
      <c r="B142" s="9"/>
      <c r="H142" s="5"/>
    </row>
    <row r="143" spans="1:8" s="4" customFormat="1">
      <c r="A143" s="9"/>
      <c r="B143" s="9"/>
      <c r="H143" s="5"/>
    </row>
    <row r="144" spans="1:8" s="4" customFormat="1">
      <c r="A144" s="9"/>
      <c r="B144" s="9"/>
      <c r="H144" s="5"/>
    </row>
    <row r="145" spans="1:8" s="4" customFormat="1">
      <c r="A145" s="9"/>
      <c r="B145" s="9"/>
      <c r="H145" s="5"/>
    </row>
    <row r="146" spans="1:8" s="4" customFormat="1">
      <c r="A146" s="9"/>
      <c r="B146" s="9"/>
      <c r="H146" s="5"/>
    </row>
    <row r="147" spans="1:8" s="4" customFormat="1">
      <c r="A147" s="9"/>
      <c r="B147" s="9"/>
      <c r="H147" s="5"/>
    </row>
    <row r="148" spans="1:8" s="4" customFormat="1">
      <c r="A148" s="9"/>
      <c r="B148" s="9"/>
      <c r="H148" s="5"/>
    </row>
    <row r="149" spans="1:8" s="4" customFormat="1">
      <c r="A149" s="9"/>
      <c r="B149" s="9"/>
      <c r="H149" s="5"/>
    </row>
    <row r="150" spans="1:8" s="4" customFormat="1">
      <c r="A150" s="9"/>
      <c r="B150" s="9"/>
      <c r="H150" s="5"/>
    </row>
    <row r="151" spans="1:8" s="4" customFormat="1">
      <c r="A151" s="9"/>
      <c r="B151" s="9"/>
      <c r="H151" s="5"/>
    </row>
    <row r="152" spans="1:8" s="4" customFormat="1">
      <c r="A152" s="9"/>
      <c r="B152" s="9"/>
      <c r="H152" s="5"/>
    </row>
    <row r="153" spans="1:8" s="4" customFormat="1">
      <c r="A153" s="9"/>
      <c r="B153" s="9"/>
      <c r="H153" s="5"/>
    </row>
    <row r="154" spans="1:8" s="4" customFormat="1">
      <c r="A154" s="9"/>
      <c r="B154" s="9"/>
      <c r="H154" s="5"/>
    </row>
    <row r="155" spans="1:8" s="4" customFormat="1">
      <c r="A155" s="9"/>
      <c r="B155" s="9"/>
      <c r="H155" s="5"/>
    </row>
    <row r="156" spans="1:8" s="4" customFormat="1">
      <c r="A156" s="9"/>
      <c r="B156" s="9"/>
      <c r="H156" s="5"/>
    </row>
    <row r="157" spans="1:8" s="4" customFormat="1">
      <c r="A157" s="9"/>
      <c r="B157" s="9"/>
      <c r="H157" s="5"/>
    </row>
    <row r="158" spans="1:8" s="4" customFormat="1">
      <c r="A158" s="9"/>
      <c r="B158" s="9"/>
      <c r="H158" s="5"/>
    </row>
    <row r="159" spans="1:8" s="4" customFormat="1">
      <c r="A159" s="9"/>
      <c r="B159" s="9"/>
      <c r="H159" s="5"/>
    </row>
    <row r="160" spans="1:8" s="4" customFormat="1">
      <c r="A160" s="9"/>
      <c r="B160" s="9"/>
      <c r="H160" s="5"/>
    </row>
    <row r="161" spans="1:8" s="4" customFormat="1">
      <c r="A161" s="9"/>
      <c r="B161" s="9"/>
      <c r="H161" s="5"/>
    </row>
    <row r="162" spans="1:8" s="4" customFormat="1">
      <c r="A162" s="9"/>
      <c r="B162" s="9"/>
      <c r="H162" s="5"/>
    </row>
  </sheetData>
  <sheetProtection password="F6CA" sheet="1" objects="1" scenarios="1" selectLockedCells="1"/>
  <mergeCells count="3">
    <mergeCell ref="A1:C1"/>
    <mergeCell ref="A3:B3"/>
    <mergeCell ref="A9:B9"/>
  </mergeCells>
  <phoneticPr fontId="2" type="noConversion"/>
  <pageMargins left="0.8" right="0.8" top="1.25" bottom="1" header="0.3" footer="0.3"/>
  <pageSetup orientation="portrait"/>
  <headerFooter>
    <oddHeader>&amp;L&amp;G&amp;C&amp;"Arial,Bold"&amp;14 2014 Silage/Earlage Decision Aid&amp;"-,Regular"&amp;11_x000D_&amp;"Arial,Regular"&amp;14&amp;A&amp;R&amp;G</oddHeader>
    <oddFooter>&amp;L&amp;G&amp;R&amp;9&amp;K00539BSouth Dakota State University, South Dakota counties, and USDA cooperating. South Dakota_x000D_ State University adheres to AA/EEO guidelines in offering educational programs and services._x000D_© 2014, South Dakota Board of Regents</oddFooter>
  </headerFooter>
  <legacyDrawingHF r:id="rId1"/>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6"/>
  <sheetViews>
    <sheetView showGridLines="0" view="pageLayout" workbookViewId="0">
      <selection activeCell="A3" sqref="A3"/>
    </sheetView>
  </sheetViews>
  <sheetFormatPr baseColWidth="10" defaultColWidth="24.1640625" defaultRowHeight="12" x14ac:dyDescent="0"/>
  <cols>
    <col min="1" max="1" width="26.5" style="14" bestFit="1" customWidth="1"/>
    <col min="2" max="2" width="4.33203125" style="14" bestFit="1" customWidth="1"/>
    <col min="3" max="3" width="5.1640625" style="14" bestFit="1" customWidth="1"/>
    <col min="4" max="4" width="5.5" style="14" bestFit="1" customWidth="1"/>
    <col min="5" max="5" width="5.1640625" style="14" bestFit="1" customWidth="1"/>
    <col min="6" max="6" width="4.5" style="14" bestFit="1" customWidth="1"/>
    <col min="7" max="7" width="4" style="14" bestFit="1" customWidth="1"/>
    <col min="8" max="8" width="4.5" style="15" bestFit="1" customWidth="1"/>
    <col min="9" max="9" width="4" style="15" bestFit="1" customWidth="1"/>
    <col min="10" max="11" width="5.1640625" style="15" bestFit="1" customWidth="1"/>
    <col min="12" max="12" width="6.1640625" style="15" bestFit="1" customWidth="1"/>
    <col min="13" max="16384" width="24.1640625" style="15"/>
  </cols>
  <sheetData>
    <row r="1" spans="1:12" s="14" customFormat="1">
      <c r="A1" s="146" t="s">
        <v>86</v>
      </c>
      <c r="B1" s="146"/>
      <c r="C1" s="146"/>
      <c r="D1" s="146"/>
      <c r="E1" s="146"/>
      <c r="F1" s="146"/>
      <c r="G1" s="146"/>
      <c r="H1" s="146"/>
      <c r="I1" s="146"/>
      <c r="J1" s="146"/>
      <c r="K1" s="146"/>
      <c r="L1" s="146"/>
    </row>
    <row r="2" spans="1:12" s="14" customFormat="1" ht="13" thickBot="1">
      <c r="A2" s="24"/>
      <c r="B2" s="24"/>
      <c r="H2" s="15"/>
    </row>
    <row r="3" spans="1:12" s="14" customFormat="1" ht="13" thickBot="1">
      <c r="A3" s="33"/>
      <c r="B3" s="34"/>
      <c r="C3" s="147" t="s">
        <v>52</v>
      </c>
      <c r="D3" s="147"/>
      <c r="E3" s="147"/>
      <c r="F3" s="147"/>
      <c r="G3" s="148" t="s">
        <v>50</v>
      </c>
      <c r="H3" s="148"/>
      <c r="I3" s="149" t="s">
        <v>51</v>
      </c>
      <c r="J3" s="149"/>
      <c r="K3" s="149"/>
      <c r="L3" s="150"/>
    </row>
    <row r="4" spans="1:12" s="14" customFormat="1">
      <c r="A4" s="35"/>
      <c r="B4" s="36" t="s">
        <v>61</v>
      </c>
      <c r="C4" s="37" t="s">
        <v>64</v>
      </c>
      <c r="D4" s="37" t="s">
        <v>47</v>
      </c>
      <c r="E4" s="37" t="s">
        <v>48</v>
      </c>
      <c r="F4" s="37" t="s">
        <v>49</v>
      </c>
      <c r="G4" s="38" t="s">
        <v>63</v>
      </c>
      <c r="H4" s="39" t="s">
        <v>62</v>
      </c>
      <c r="I4" s="40" t="s">
        <v>65</v>
      </c>
      <c r="J4" s="40" t="s">
        <v>66</v>
      </c>
      <c r="K4" s="40" t="s">
        <v>67</v>
      </c>
      <c r="L4" s="41" t="s">
        <v>68</v>
      </c>
    </row>
    <row r="5" spans="1:12" s="14" customFormat="1" ht="13" thickBot="1">
      <c r="A5" s="42" t="s">
        <v>92</v>
      </c>
      <c r="B5" s="43" t="s">
        <v>45</v>
      </c>
      <c r="C5" s="131" t="s">
        <v>45</v>
      </c>
      <c r="D5" s="151" t="s">
        <v>46</v>
      </c>
      <c r="E5" s="151"/>
      <c r="F5" s="151"/>
      <c r="G5" s="44" t="s">
        <v>45</v>
      </c>
      <c r="H5" s="45" t="s">
        <v>45</v>
      </c>
      <c r="I5" s="46" t="s">
        <v>45</v>
      </c>
      <c r="J5" s="46" t="s">
        <v>45</v>
      </c>
      <c r="K5" s="46" t="s">
        <v>45</v>
      </c>
      <c r="L5" s="47" t="s">
        <v>45</v>
      </c>
    </row>
    <row r="6" spans="1:12" s="14" customFormat="1">
      <c r="A6" s="48" t="s">
        <v>53</v>
      </c>
      <c r="B6" s="49">
        <v>24</v>
      </c>
      <c r="C6" s="50">
        <v>61</v>
      </c>
      <c r="D6" s="51">
        <v>62</v>
      </c>
      <c r="E6" s="52">
        <v>31</v>
      </c>
      <c r="F6" s="49">
        <v>61</v>
      </c>
      <c r="G6" s="50">
        <v>19</v>
      </c>
      <c r="H6" s="53">
        <v>18</v>
      </c>
      <c r="I6" s="52">
        <v>27</v>
      </c>
      <c r="J6" s="52">
        <v>34</v>
      </c>
      <c r="K6" s="52">
        <v>46</v>
      </c>
      <c r="L6" s="54">
        <v>41</v>
      </c>
    </row>
    <row r="7" spans="1:12" s="14" customFormat="1">
      <c r="A7" s="55" t="s">
        <v>54</v>
      </c>
      <c r="B7" s="56">
        <v>88</v>
      </c>
      <c r="C7" s="57">
        <v>50</v>
      </c>
      <c r="D7" s="58">
        <v>50</v>
      </c>
      <c r="E7" s="59">
        <v>12</v>
      </c>
      <c r="F7" s="56">
        <v>49</v>
      </c>
      <c r="G7" s="57">
        <v>13</v>
      </c>
      <c r="H7" s="60">
        <v>30</v>
      </c>
      <c r="I7" s="59">
        <v>38</v>
      </c>
      <c r="J7" s="59">
        <v>45</v>
      </c>
      <c r="K7" s="59">
        <v>59</v>
      </c>
      <c r="L7" s="61">
        <v>92</v>
      </c>
    </row>
    <row r="8" spans="1:12" s="14" customFormat="1">
      <c r="A8" s="55" t="s">
        <v>55</v>
      </c>
      <c r="B8" s="56">
        <v>30</v>
      </c>
      <c r="C8" s="57">
        <v>55</v>
      </c>
      <c r="D8" s="58">
        <v>55</v>
      </c>
      <c r="E8" s="59">
        <v>21</v>
      </c>
      <c r="F8" s="56">
        <v>55</v>
      </c>
      <c r="G8" s="57">
        <v>18</v>
      </c>
      <c r="H8" s="60">
        <v>19</v>
      </c>
      <c r="I8" s="59">
        <v>28</v>
      </c>
      <c r="J8" s="59">
        <v>37</v>
      </c>
      <c r="K8" s="59">
        <v>49</v>
      </c>
      <c r="L8" s="61">
        <v>82</v>
      </c>
    </row>
    <row r="9" spans="1:12" s="14" customFormat="1">
      <c r="A9" s="55" t="s">
        <v>56</v>
      </c>
      <c r="B9" s="56">
        <v>90</v>
      </c>
      <c r="C9" s="57">
        <v>57</v>
      </c>
      <c r="D9" s="58">
        <v>57</v>
      </c>
      <c r="E9" s="59">
        <v>25</v>
      </c>
      <c r="F9" s="56">
        <v>57</v>
      </c>
      <c r="G9" s="57">
        <v>9</v>
      </c>
      <c r="H9" s="60"/>
      <c r="I9" s="59">
        <v>28</v>
      </c>
      <c r="J9" s="59">
        <v>37</v>
      </c>
      <c r="K9" s="59">
        <v>65</v>
      </c>
      <c r="L9" s="61">
        <v>98</v>
      </c>
    </row>
    <row r="10" spans="1:12" s="14" customFormat="1">
      <c r="A10" s="55" t="s">
        <v>57</v>
      </c>
      <c r="B10" s="56">
        <v>35</v>
      </c>
      <c r="C10" s="57">
        <v>59</v>
      </c>
      <c r="D10" s="58">
        <v>58</v>
      </c>
      <c r="E10" s="59">
        <v>26</v>
      </c>
      <c r="F10" s="56">
        <v>58</v>
      </c>
      <c r="G10" s="57">
        <v>12</v>
      </c>
      <c r="H10" s="60">
        <v>22</v>
      </c>
      <c r="I10" s="59">
        <v>34</v>
      </c>
      <c r="J10" s="59">
        <v>37</v>
      </c>
      <c r="K10" s="59">
        <v>58</v>
      </c>
      <c r="L10" s="61">
        <v>61</v>
      </c>
    </row>
    <row r="11" spans="1:12" s="14" customFormat="1">
      <c r="A11" s="55" t="s">
        <v>58</v>
      </c>
      <c r="B11" s="56">
        <v>17</v>
      </c>
      <c r="C11" s="57">
        <v>77</v>
      </c>
      <c r="D11" s="58">
        <v>82</v>
      </c>
      <c r="E11" s="59">
        <v>53</v>
      </c>
      <c r="F11" s="56">
        <v>79</v>
      </c>
      <c r="G11" s="57">
        <v>9</v>
      </c>
      <c r="H11" s="60">
        <v>35</v>
      </c>
      <c r="I11" s="59">
        <v>20</v>
      </c>
      <c r="J11" s="59">
        <v>25</v>
      </c>
      <c r="K11" s="59">
        <v>45</v>
      </c>
      <c r="L11" s="61">
        <v>30</v>
      </c>
    </row>
    <row r="12" spans="1:12" s="14" customFormat="1">
      <c r="A12" s="55" t="s">
        <v>59</v>
      </c>
      <c r="B12" s="56">
        <v>91</v>
      </c>
      <c r="C12" s="57">
        <v>76</v>
      </c>
      <c r="D12" s="58">
        <v>81</v>
      </c>
      <c r="E12" s="59">
        <v>52</v>
      </c>
      <c r="F12" s="56">
        <v>78</v>
      </c>
      <c r="G12" s="57">
        <v>9</v>
      </c>
      <c r="H12" s="60">
        <v>44</v>
      </c>
      <c r="I12" s="59">
        <v>21</v>
      </c>
      <c r="J12" s="59">
        <v>26</v>
      </c>
      <c r="K12" s="59">
        <v>46</v>
      </c>
      <c r="L12" s="61">
        <v>33</v>
      </c>
    </row>
    <row r="13" spans="1:12" s="14" customFormat="1">
      <c r="A13" s="55" t="s">
        <v>60</v>
      </c>
      <c r="B13" s="56">
        <v>89</v>
      </c>
      <c r="C13" s="57">
        <v>55</v>
      </c>
      <c r="D13" s="58">
        <v>55</v>
      </c>
      <c r="E13" s="59">
        <v>21</v>
      </c>
      <c r="F13" s="56">
        <v>55</v>
      </c>
      <c r="G13" s="57">
        <v>10</v>
      </c>
      <c r="H13" s="60">
        <v>33</v>
      </c>
      <c r="I13" s="59">
        <v>35</v>
      </c>
      <c r="J13" s="59">
        <v>41</v>
      </c>
      <c r="K13" s="59">
        <v>66</v>
      </c>
      <c r="L13" s="61">
        <v>98</v>
      </c>
    </row>
    <row r="14" spans="1:12" s="14" customFormat="1">
      <c r="A14" s="55" t="s">
        <v>88</v>
      </c>
      <c r="B14" s="56">
        <v>74</v>
      </c>
      <c r="C14" s="57">
        <v>81</v>
      </c>
      <c r="D14" s="58">
        <v>90</v>
      </c>
      <c r="E14" s="59">
        <v>59</v>
      </c>
      <c r="F14" s="56"/>
      <c r="G14" s="57">
        <v>40</v>
      </c>
      <c r="H14" s="60"/>
      <c r="I14" s="59"/>
      <c r="J14" s="59"/>
      <c r="K14" s="59"/>
      <c r="L14" s="61"/>
    </row>
    <row r="15" spans="1:12" s="14" customFormat="1" ht="13" thickBot="1">
      <c r="A15" s="62" t="s">
        <v>69</v>
      </c>
      <c r="B15" s="63">
        <v>80</v>
      </c>
      <c r="C15" s="64">
        <v>54</v>
      </c>
      <c r="D15" s="65">
        <v>54</v>
      </c>
      <c r="E15" s="66">
        <v>2</v>
      </c>
      <c r="F15" s="63">
        <v>54</v>
      </c>
      <c r="G15" s="64">
        <v>5</v>
      </c>
      <c r="H15" s="67">
        <v>30</v>
      </c>
      <c r="I15" s="66">
        <v>35</v>
      </c>
      <c r="J15" s="66">
        <v>43</v>
      </c>
      <c r="K15" s="66">
        <v>70</v>
      </c>
      <c r="L15" s="68">
        <v>100</v>
      </c>
    </row>
    <row r="16" spans="1:12" s="14" customFormat="1" ht="13" thickBot="1">
      <c r="A16" s="69" t="s">
        <v>70</v>
      </c>
      <c r="B16" s="70">
        <v>26</v>
      </c>
      <c r="C16" s="71">
        <v>65</v>
      </c>
      <c r="D16" s="72">
        <v>66</v>
      </c>
      <c r="E16" s="73">
        <v>37</v>
      </c>
      <c r="F16" s="70">
        <v>66</v>
      </c>
      <c r="G16" s="71">
        <v>8</v>
      </c>
      <c r="H16" s="74">
        <v>18</v>
      </c>
      <c r="I16" s="73">
        <v>26</v>
      </c>
      <c r="J16" s="73">
        <v>32</v>
      </c>
      <c r="K16" s="73">
        <v>54</v>
      </c>
      <c r="L16" s="75">
        <v>60</v>
      </c>
    </row>
    <row r="17" spans="1:12" s="14" customFormat="1">
      <c r="A17" s="76" t="s">
        <v>71</v>
      </c>
      <c r="B17" s="77">
        <v>34</v>
      </c>
      <c r="C17" s="78">
        <v>72</v>
      </c>
      <c r="D17" s="79">
        <v>75</v>
      </c>
      <c r="E17" s="80">
        <v>47</v>
      </c>
      <c r="F17" s="77">
        <v>74</v>
      </c>
      <c r="G17" s="78">
        <v>8</v>
      </c>
      <c r="H17" s="81">
        <v>28</v>
      </c>
      <c r="I17" s="80">
        <v>21</v>
      </c>
      <c r="J17" s="80">
        <v>27</v>
      </c>
      <c r="K17" s="80">
        <v>46</v>
      </c>
      <c r="L17" s="82">
        <v>70</v>
      </c>
    </row>
    <row r="18" spans="1:12" s="14" customFormat="1">
      <c r="A18" s="55" t="s">
        <v>72</v>
      </c>
      <c r="B18" s="56">
        <v>88</v>
      </c>
      <c r="C18" s="57">
        <v>88</v>
      </c>
      <c r="D18" s="58">
        <v>98</v>
      </c>
      <c r="E18" s="59">
        <v>65</v>
      </c>
      <c r="F18" s="56">
        <v>91</v>
      </c>
      <c r="G18" s="57">
        <v>9</v>
      </c>
      <c r="H18" s="60">
        <v>58</v>
      </c>
      <c r="I18" s="59">
        <v>2</v>
      </c>
      <c r="J18" s="59">
        <v>3</v>
      </c>
      <c r="K18" s="59">
        <v>9</v>
      </c>
      <c r="L18" s="61">
        <v>60</v>
      </c>
    </row>
    <row r="19" spans="1:12" s="14" customFormat="1">
      <c r="A19" s="55" t="s">
        <v>73</v>
      </c>
      <c r="B19" s="56">
        <v>74</v>
      </c>
      <c r="C19" s="57">
        <v>93</v>
      </c>
      <c r="D19" s="58">
        <v>104</v>
      </c>
      <c r="E19" s="59">
        <v>71</v>
      </c>
      <c r="F19" s="56">
        <v>97</v>
      </c>
      <c r="G19" s="57">
        <v>10</v>
      </c>
      <c r="H19" s="60">
        <v>42</v>
      </c>
      <c r="I19" s="59">
        <v>2</v>
      </c>
      <c r="J19" s="59">
        <v>3</v>
      </c>
      <c r="K19" s="59">
        <v>9</v>
      </c>
      <c r="L19" s="61">
        <v>0</v>
      </c>
    </row>
    <row r="20" spans="1:12" s="14" customFormat="1">
      <c r="A20" s="55" t="s">
        <v>74</v>
      </c>
      <c r="B20" s="56">
        <v>91</v>
      </c>
      <c r="C20" s="57">
        <v>99</v>
      </c>
      <c r="D20" s="58">
        <v>113</v>
      </c>
      <c r="E20" s="59">
        <v>75</v>
      </c>
      <c r="F20" s="56">
        <v>105</v>
      </c>
      <c r="G20" s="57">
        <v>29</v>
      </c>
      <c r="H20" s="60">
        <v>58</v>
      </c>
      <c r="I20" s="59">
        <v>8</v>
      </c>
      <c r="J20" s="59">
        <v>16</v>
      </c>
      <c r="K20" s="59">
        <v>39</v>
      </c>
      <c r="L20" s="61">
        <v>4</v>
      </c>
    </row>
    <row r="21" spans="1:12" s="14" customFormat="1">
      <c r="A21" s="55" t="s">
        <v>75</v>
      </c>
      <c r="B21" s="56">
        <v>36</v>
      </c>
      <c r="C21" s="57">
        <v>101</v>
      </c>
      <c r="D21" s="58">
        <v>115</v>
      </c>
      <c r="E21" s="59">
        <v>77</v>
      </c>
      <c r="F21" s="56">
        <v>108</v>
      </c>
      <c r="G21" s="57">
        <v>29</v>
      </c>
      <c r="H21" s="60">
        <v>54</v>
      </c>
      <c r="I21" s="59">
        <v>8</v>
      </c>
      <c r="J21" s="59">
        <v>16</v>
      </c>
      <c r="K21" s="59">
        <v>39</v>
      </c>
      <c r="L21" s="61">
        <v>4</v>
      </c>
    </row>
    <row r="22" spans="1:12" s="14" customFormat="1">
      <c r="A22" s="55" t="s">
        <v>76</v>
      </c>
      <c r="B22" s="56">
        <v>88</v>
      </c>
      <c r="C22" s="57">
        <v>58</v>
      </c>
      <c r="D22" s="58">
        <v>58</v>
      </c>
      <c r="E22" s="59">
        <v>26</v>
      </c>
      <c r="F22" s="56">
        <v>58</v>
      </c>
      <c r="G22" s="57">
        <v>10</v>
      </c>
      <c r="H22" s="60">
        <v>30</v>
      </c>
      <c r="I22" s="59">
        <v>33</v>
      </c>
      <c r="J22" s="59">
        <v>41</v>
      </c>
      <c r="K22" s="59">
        <v>63</v>
      </c>
      <c r="L22" s="61">
        <v>98</v>
      </c>
    </row>
    <row r="23" spans="1:12" s="14" customFormat="1">
      <c r="A23" s="55" t="s">
        <v>77</v>
      </c>
      <c r="B23" s="56">
        <v>90</v>
      </c>
      <c r="C23" s="57">
        <v>54</v>
      </c>
      <c r="D23" s="58">
        <v>54</v>
      </c>
      <c r="E23" s="59">
        <v>20</v>
      </c>
      <c r="F23" s="56">
        <v>54</v>
      </c>
      <c r="G23" s="57">
        <v>10</v>
      </c>
      <c r="H23" s="60">
        <v>25</v>
      </c>
      <c r="I23" s="59">
        <v>31</v>
      </c>
      <c r="J23" s="59">
        <v>39</v>
      </c>
      <c r="K23" s="59">
        <v>63</v>
      </c>
      <c r="L23" s="61">
        <v>98</v>
      </c>
    </row>
    <row r="24" spans="1:12" s="14" customFormat="1">
      <c r="A24" s="55" t="s">
        <v>78</v>
      </c>
      <c r="B24" s="56">
        <v>35</v>
      </c>
      <c r="C24" s="57">
        <v>60</v>
      </c>
      <c r="D24" s="58">
        <v>60</v>
      </c>
      <c r="E24" s="59">
        <v>30</v>
      </c>
      <c r="F24" s="56">
        <v>60</v>
      </c>
      <c r="G24" s="57">
        <v>12</v>
      </c>
      <c r="H24" s="60">
        <v>21</v>
      </c>
      <c r="I24" s="59">
        <v>31</v>
      </c>
      <c r="J24" s="59">
        <v>39</v>
      </c>
      <c r="K24" s="59">
        <v>59</v>
      </c>
      <c r="L24" s="61">
        <v>61</v>
      </c>
    </row>
    <row r="25" spans="1:12" s="14" customFormat="1">
      <c r="A25" s="55" t="s">
        <v>79</v>
      </c>
      <c r="B25" s="56">
        <v>89</v>
      </c>
      <c r="C25" s="57">
        <v>76</v>
      </c>
      <c r="D25" s="58">
        <v>81</v>
      </c>
      <c r="E25" s="59">
        <v>52</v>
      </c>
      <c r="F25" s="56">
        <v>78</v>
      </c>
      <c r="G25" s="57">
        <v>13</v>
      </c>
      <c r="H25" s="60">
        <v>18</v>
      </c>
      <c r="I25" s="59">
        <v>11</v>
      </c>
      <c r="J25" s="59">
        <v>15</v>
      </c>
      <c r="K25" s="59">
        <v>28</v>
      </c>
      <c r="L25" s="61">
        <v>34</v>
      </c>
    </row>
    <row r="26" spans="1:12" s="14" customFormat="1">
      <c r="A26" s="55" t="s">
        <v>80</v>
      </c>
      <c r="B26" s="56">
        <v>87</v>
      </c>
      <c r="C26" s="57">
        <v>54</v>
      </c>
      <c r="D26" s="58">
        <v>54</v>
      </c>
      <c r="E26" s="59">
        <v>20</v>
      </c>
      <c r="F26" s="56">
        <v>54</v>
      </c>
      <c r="G26" s="57">
        <v>5</v>
      </c>
      <c r="H26" s="60"/>
      <c r="I26" s="59">
        <v>33</v>
      </c>
      <c r="J26" s="59">
        <v>41</v>
      </c>
      <c r="K26" s="59">
        <v>65</v>
      </c>
      <c r="L26" s="61">
        <v>100</v>
      </c>
    </row>
    <row r="27" spans="1:12" s="14" customFormat="1">
      <c r="A27" s="55" t="s">
        <v>81</v>
      </c>
      <c r="B27" s="56">
        <v>32</v>
      </c>
      <c r="C27" s="57">
        <v>59</v>
      </c>
      <c r="D27" s="58">
        <v>59</v>
      </c>
      <c r="E27" s="59">
        <v>28</v>
      </c>
      <c r="F27" s="56">
        <v>59</v>
      </c>
      <c r="G27" s="57">
        <v>9</v>
      </c>
      <c r="H27" s="60">
        <v>25</v>
      </c>
      <c r="I27" s="59">
        <v>27</v>
      </c>
      <c r="J27" s="59">
        <v>38</v>
      </c>
      <c r="K27" s="59">
        <v>59</v>
      </c>
      <c r="L27" s="61">
        <v>70</v>
      </c>
    </row>
    <row r="28" spans="1:12" s="14" customFormat="1">
      <c r="A28" s="55" t="s">
        <v>82</v>
      </c>
      <c r="B28" s="56">
        <v>90</v>
      </c>
      <c r="C28" s="57">
        <v>84</v>
      </c>
      <c r="D28" s="58">
        <v>92</v>
      </c>
      <c r="E28" s="59">
        <v>61</v>
      </c>
      <c r="F28" s="56">
        <v>87</v>
      </c>
      <c r="G28" s="57">
        <v>49</v>
      </c>
      <c r="H28" s="60">
        <v>35</v>
      </c>
      <c r="I28" s="59">
        <v>7</v>
      </c>
      <c r="J28" s="59">
        <v>10</v>
      </c>
      <c r="K28" s="59">
        <v>15</v>
      </c>
      <c r="L28" s="61">
        <v>23</v>
      </c>
    </row>
    <row r="29" spans="1:12" s="14" customFormat="1">
      <c r="A29" s="55" t="s">
        <v>83</v>
      </c>
      <c r="B29" s="56">
        <v>90</v>
      </c>
      <c r="C29" s="57">
        <v>87</v>
      </c>
      <c r="D29" s="58">
        <v>96</v>
      </c>
      <c r="E29" s="59">
        <v>64</v>
      </c>
      <c r="F29" s="56">
        <v>90</v>
      </c>
      <c r="G29" s="57">
        <v>54</v>
      </c>
      <c r="H29" s="60">
        <v>36</v>
      </c>
      <c r="I29" s="59">
        <v>4</v>
      </c>
      <c r="J29" s="59">
        <v>6</v>
      </c>
      <c r="K29" s="59">
        <v>9</v>
      </c>
      <c r="L29" s="61">
        <v>23</v>
      </c>
    </row>
    <row r="30" spans="1:12" s="14" customFormat="1">
      <c r="A30" s="55" t="s">
        <v>90</v>
      </c>
      <c r="B30" s="56">
        <v>88</v>
      </c>
      <c r="C30" s="57">
        <v>57</v>
      </c>
      <c r="D30" s="58">
        <v>57</v>
      </c>
      <c r="E30" s="59">
        <v>25</v>
      </c>
      <c r="F30" s="56">
        <v>57</v>
      </c>
      <c r="G30" s="57">
        <v>9</v>
      </c>
      <c r="H30" s="60">
        <v>30</v>
      </c>
      <c r="I30" s="59">
        <v>36</v>
      </c>
      <c r="J30" s="59">
        <v>43</v>
      </c>
      <c r="K30" s="59">
        <v>67</v>
      </c>
      <c r="L30" s="61">
        <v>98</v>
      </c>
    </row>
    <row r="31" spans="1:12" s="14" customFormat="1">
      <c r="A31" s="55" t="s">
        <v>91</v>
      </c>
      <c r="B31" s="56">
        <v>31</v>
      </c>
      <c r="C31" s="57">
        <v>58</v>
      </c>
      <c r="D31" s="58">
        <v>58</v>
      </c>
      <c r="E31" s="59">
        <v>26</v>
      </c>
      <c r="F31" s="56">
        <v>58</v>
      </c>
      <c r="G31" s="57">
        <v>10</v>
      </c>
      <c r="H31" s="60">
        <v>28</v>
      </c>
      <c r="I31" s="59">
        <v>30</v>
      </c>
      <c r="J31" s="59">
        <v>42</v>
      </c>
      <c r="K31" s="59">
        <v>64</v>
      </c>
      <c r="L31" s="61">
        <v>61</v>
      </c>
    </row>
    <row r="32" spans="1:12" s="14" customFormat="1">
      <c r="A32" s="55" t="s">
        <v>89</v>
      </c>
      <c r="B32" s="56">
        <v>90</v>
      </c>
      <c r="C32" s="57">
        <v>56</v>
      </c>
      <c r="D32" s="58">
        <v>56</v>
      </c>
      <c r="E32" s="59">
        <v>23</v>
      </c>
      <c r="F32" s="56">
        <v>56</v>
      </c>
      <c r="G32" s="57">
        <v>10</v>
      </c>
      <c r="H32" s="60"/>
      <c r="I32" s="59">
        <v>34</v>
      </c>
      <c r="J32" s="59">
        <v>41</v>
      </c>
      <c r="K32" s="59">
        <v>69</v>
      </c>
      <c r="L32" s="61">
        <v>98</v>
      </c>
    </row>
    <row r="33" spans="1:12" s="14" customFormat="1">
      <c r="A33" s="55" t="s">
        <v>84</v>
      </c>
      <c r="B33" s="56">
        <v>34</v>
      </c>
      <c r="C33" s="57">
        <v>58</v>
      </c>
      <c r="D33" s="58">
        <v>58</v>
      </c>
      <c r="E33" s="59">
        <v>26</v>
      </c>
      <c r="F33" s="56">
        <v>58</v>
      </c>
      <c r="G33" s="57">
        <v>14</v>
      </c>
      <c r="H33" s="60"/>
      <c r="I33" s="59">
        <v>30</v>
      </c>
      <c r="J33" s="59">
        <v>39</v>
      </c>
      <c r="K33" s="59">
        <v>56</v>
      </c>
      <c r="L33" s="61">
        <v>61</v>
      </c>
    </row>
    <row r="34" spans="1:12" s="14" customFormat="1" ht="13" thickBot="1">
      <c r="A34" s="83" t="s">
        <v>85</v>
      </c>
      <c r="B34" s="84">
        <v>91</v>
      </c>
      <c r="C34" s="85">
        <v>43</v>
      </c>
      <c r="D34" s="86">
        <v>44</v>
      </c>
      <c r="E34" s="87">
        <v>0</v>
      </c>
      <c r="F34" s="84">
        <v>41</v>
      </c>
      <c r="G34" s="85">
        <v>3</v>
      </c>
      <c r="H34" s="88">
        <v>60</v>
      </c>
      <c r="I34" s="87">
        <v>43</v>
      </c>
      <c r="J34" s="87">
        <v>57</v>
      </c>
      <c r="K34" s="87">
        <v>81</v>
      </c>
      <c r="L34" s="89">
        <v>98</v>
      </c>
    </row>
    <row r="35" spans="1:12" s="14" customFormat="1">
      <c r="A35" s="130"/>
      <c r="B35" s="130"/>
      <c r="H35" s="15"/>
    </row>
    <row r="36" spans="1:12" s="14" customFormat="1">
      <c r="A36" s="130"/>
      <c r="B36" s="130"/>
      <c r="H36" s="15"/>
    </row>
    <row r="37" spans="1:12" s="14" customFormat="1">
      <c r="A37" s="145" t="s">
        <v>87</v>
      </c>
      <c r="B37" s="145"/>
      <c r="C37" s="145"/>
      <c r="D37" s="145"/>
      <c r="E37" s="145"/>
      <c r="F37" s="145"/>
      <c r="G37" s="145"/>
      <c r="H37" s="145"/>
      <c r="I37" s="145"/>
      <c r="J37" s="145"/>
      <c r="K37" s="145"/>
      <c r="L37" s="145"/>
    </row>
    <row r="38" spans="1:12" s="14" customFormat="1">
      <c r="A38" s="24"/>
      <c r="B38" s="24"/>
      <c r="H38" s="15"/>
    </row>
    <row r="39" spans="1:12" s="14" customFormat="1">
      <c r="A39" s="24"/>
      <c r="B39" s="24"/>
      <c r="H39" s="15"/>
    </row>
    <row r="40" spans="1:12" s="14" customFormat="1">
      <c r="A40" s="24"/>
      <c r="B40" s="24"/>
      <c r="H40" s="15"/>
    </row>
    <row r="41" spans="1:12" s="14" customFormat="1">
      <c r="A41" s="24"/>
      <c r="B41" s="24"/>
      <c r="H41" s="15"/>
    </row>
    <row r="42" spans="1:12" s="14" customFormat="1">
      <c r="A42" s="24"/>
      <c r="B42" s="24"/>
      <c r="H42" s="15"/>
    </row>
    <row r="43" spans="1:12" s="14" customFormat="1">
      <c r="A43" s="24"/>
      <c r="B43" s="24"/>
      <c r="H43" s="15"/>
    </row>
    <row r="44" spans="1:12" s="14" customFormat="1">
      <c r="A44" s="24"/>
      <c r="B44" s="24"/>
      <c r="H44" s="15"/>
    </row>
    <row r="45" spans="1:12" s="14" customFormat="1">
      <c r="A45" s="24"/>
      <c r="B45" s="24"/>
      <c r="H45" s="15"/>
    </row>
    <row r="46" spans="1:12" s="14" customFormat="1">
      <c r="A46" s="24"/>
      <c r="B46" s="24"/>
      <c r="H46" s="15"/>
    </row>
    <row r="47" spans="1:12" s="14" customFormat="1">
      <c r="A47" s="24"/>
      <c r="B47" s="24"/>
      <c r="H47" s="15"/>
    </row>
    <row r="48" spans="1:12" s="14" customFormat="1">
      <c r="A48" s="24"/>
      <c r="B48" s="24"/>
      <c r="H48" s="15"/>
    </row>
    <row r="49" spans="1:8" s="14" customFormat="1">
      <c r="A49" s="24"/>
      <c r="B49" s="24"/>
      <c r="H49" s="15"/>
    </row>
    <row r="50" spans="1:8" s="14" customFormat="1">
      <c r="A50" s="24"/>
      <c r="B50" s="24"/>
      <c r="H50" s="15"/>
    </row>
    <row r="51" spans="1:8" s="14" customFormat="1">
      <c r="A51" s="24"/>
      <c r="B51" s="24"/>
      <c r="H51" s="15"/>
    </row>
    <row r="52" spans="1:8" s="14" customFormat="1">
      <c r="A52" s="24"/>
      <c r="B52" s="24"/>
      <c r="H52" s="15"/>
    </row>
    <row r="53" spans="1:8" s="14" customFormat="1">
      <c r="A53" s="24"/>
      <c r="B53" s="24"/>
      <c r="H53" s="15"/>
    </row>
    <row r="54" spans="1:8" s="14" customFormat="1">
      <c r="A54" s="24"/>
      <c r="B54" s="24"/>
      <c r="H54" s="15"/>
    </row>
    <row r="55" spans="1:8" s="14" customFormat="1">
      <c r="A55" s="24"/>
      <c r="B55" s="24"/>
      <c r="H55" s="15"/>
    </row>
    <row r="56" spans="1:8" s="14" customFormat="1">
      <c r="A56" s="24"/>
      <c r="B56" s="24"/>
      <c r="H56" s="15"/>
    </row>
    <row r="57" spans="1:8" s="14" customFormat="1">
      <c r="A57" s="24"/>
      <c r="B57" s="24"/>
      <c r="H57" s="15"/>
    </row>
    <row r="58" spans="1:8" s="14" customFormat="1">
      <c r="A58" s="24"/>
      <c r="B58" s="24"/>
      <c r="H58" s="15"/>
    </row>
    <row r="59" spans="1:8" s="14" customFormat="1">
      <c r="A59" s="24"/>
      <c r="B59" s="24"/>
      <c r="H59" s="15"/>
    </row>
    <row r="60" spans="1:8" s="14" customFormat="1">
      <c r="A60" s="24"/>
      <c r="B60" s="24"/>
      <c r="H60" s="15"/>
    </row>
    <row r="61" spans="1:8" s="14" customFormat="1">
      <c r="A61" s="24"/>
      <c r="B61" s="24"/>
      <c r="H61" s="15"/>
    </row>
    <row r="62" spans="1:8" s="14" customFormat="1">
      <c r="A62" s="24"/>
      <c r="B62" s="24"/>
      <c r="H62" s="15"/>
    </row>
    <row r="63" spans="1:8" s="14" customFormat="1">
      <c r="A63" s="24"/>
      <c r="B63" s="24"/>
      <c r="H63" s="15"/>
    </row>
    <row r="64" spans="1:8" s="14" customFormat="1">
      <c r="A64" s="24"/>
      <c r="B64" s="24"/>
      <c r="H64" s="15"/>
    </row>
    <row r="65" spans="1:8" s="14" customFormat="1">
      <c r="A65" s="24"/>
      <c r="B65" s="24"/>
      <c r="H65" s="15"/>
    </row>
    <row r="66" spans="1:8" s="14" customFormat="1">
      <c r="A66" s="24"/>
      <c r="B66" s="24"/>
      <c r="H66" s="15"/>
    </row>
    <row r="67" spans="1:8" s="14" customFormat="1">
      <c r="A67" s="24"/>
      <c r="B67" s="24"/>
      <c r="H67" s="15"/>
    </row>
    <row r="68" spans="1:8" s="14" customFormat="1">
      <c r="A68" s="24"/>
      <c r="B68" s="24"/>
      <c r="H68" s="15"/>
    </row>
    <row r="69" spans="1:8" s="14" customFormat="1">
      <c r="A69" s="24"/>
      <c r="B69" s="24"/>
      <c r="H69" s="15"/>
    </row>
    <row r="70" spans="1:8" s="14" customFormat="1">
      <c r="A70" s="24"/>
      <c r="B70" s="24"/>
      <c r="H70" s="15"/>
    </row>
    <row r="71" spans="1:8" s="14" customFormat="1">
      <c r="A71" s="24"/>
      <c r="B71" s="24"/>
      <c r="H71" s="15"/>
    </row>
    <row r="72" spans="1:8" s="14" customFormat="1">
      <c r="A72" s="24"/>
      <c r="B72" s="24"/>
      <c r="H72" s="15"/>
    </row>
    <row r="73" spans="1:8" s="14" customFormat="1">
      <c r="A73" s="24"/>
      <c r="B73" s="24"/>
      <c r="H73" s="15"/>
    </row>
    <row r="74" spans="1:8" s="14" customFormat="1">
      <c r="A74" s="24"/>
      <c r="B74" s="24"/>
      <c r="H74" s="15"/>
    </row>
    <row r="75" spans="1:8" s="14" customFormat="1">
      <c r="A75" s="24"/>
      <c r="B75" s="24"/>
      <c r="H75" s="15"/>
    </row>
    <row r="76" spans="1:8" s="14" customFormat="1">
      <c r="A76" s="24"/>
      <c r="B76" s="24"/>
      <c r="H76" s="15"/>
    </row>
    <row r="77" spans="1:8" s="14" customFormat="1">
      <c r="A77" s="24"/>
      <c r="B77" s="24"/>
      <c r="H77" s="15"/>
    </row>
    <row r="78" spans="1:8" s="14" customFormat="1">
      <c r="A78" s="24"/>
      <c r="B78" s="24"/>
      <c r="H78" s="15"/>
    </row>
    <row r="79" spans="1:8" s="14" customFormat="1">
      <c r="A79" s="24"/>
      <c r="B79" s="24"/>
      <c r="H79" s="15"/>
    </row>
    <row r="80" spans="1:8" s="14" customFormat="1">
      <c r="A80" s="24"/>
      <c r="B80" s="24"/>
      <c r="H80" s="15"/>
    </row>
    <row r="81" spans="1:8" s="14" customFormat="1">
      <c r="A81" s="24"/>
      <c r="B81" s="24"/>
      <c r="H81" s="15"/>
    </row>
    <row r="82" spans="1:8" s="14" customFormat="1">
      <c r="A82" s="24"/>
      <c r="B82" s="24"/>
      <c r="H82" s="15"/>
    </row>
    <row r="83" spans="1:8" s="14" customFormat="1">
      <c r="A83" s="24"/>
      <c r="B83" s="24"/>
      <c r="H83" s="15"/>
    </row>
    <row r="84" spans="1:8" s="14" customFormat="1">
      <c r="A84" s="24"/>
      <c r="B84" s="24"/>
      <c r="H84" s="15"/>
    </row>
    <row r="85" spans="1:8" s="14" customFormat="1">
      <c r="A85" s="24"/>
      <c r="B85" s="24"/>
      <c r="H85" s="15"/>
    </row>
    <row r="86" spans="1:8" s="14" customFormat="1">
      <c r="A86" s="24"/>
      <c r="B86" s="24"/>
      <c r="H86" s="15"/>
    </row>
    <row r="87" spans="1:8" s="14" customFormat="1">
      <c r="A87" s="24"/>
      <c r="B87" s="24"/>
      <c r="H87" s="15"/>
    </row>
    <row r="88" spans="1:8" s="14" customFormat="1">
      <c r="A88" s="24"/>
      <c r="B88" s="24"/>
      <c r="H88" s="15"/>
    </row>
    <row r="89" spans="1:8" s="14" customFormat="1">
      <c r="A89" s="24"/>
      <c r="B89" s="24"/>
      <c r="H89" s="15"/>
    </row>
    <row r="90" spans="1:8" s="14" customFormat="1">
      <c r="A90" s="24"/>
      <c r="B90" s="24"/>
      <c r="H90" s="15"/>
    </row>
    <row r="91" spans="1:8" s="14" customFormat="1">
      <c r="A91" s="24"/>
      <c r="B91" s="24"/>
      <c r="H91" s="15"/>
    </row>
    <row r="92" spans="1:8" s="14" customFormat="1">
      <c r="A92" s="24"/>
      <c r="B92" s="24"/>
      <c r="H92" s="15"/>
    </row>
    <row r="93" spans="1:8" s="14" customFormat="1">
      <c r="A93" s="24"/>
      <c r="B93" s="24"/>
      <c r="H93" s="15"/>
    </row>
    <row r="94" spans="1:8" s="14" customFormat="1">
      <c r="A94" s="24"/>
      <c r="B94" s="24"/>
      <c r="H94" s="15"/>
    </row>
    <row r="95" spans="1:8" s="14" customFormat="1">
      <c r="A95" s="24"/>
      <c r="B95" s="24"/>
      <c r="H95" s="15"/>
    </row>
    <row r="96" spans="1:8" s="14" customFormat="1">
      <c r="A96" s="24"/>
      <c r="B96" s="24"/>
      <c r="H96" s="15"/>
    </row>
    <row r="97" spans="1:8" s="14" customFormat="1">
      <c r="A97" s="24"/>
      <c r="B97" s="24"/>
      <c r="H97" s="15"/>
    </row>
    <row r="98" spans="1:8" s="14" customFormat="1">
      <c r="A98" s="24"/>
      <c r="B98" s="24"/>
      <c r="H98" s="15"/>
    </row>
    <row r="99" spans="1:8" s="14" customFormat="1">
      <c r="A99" s="24"/>
      <c r="B99" s="24"/>
      <c r="H99" s="15"/>
    </row>
    <row r="100" spans="1:8" s="14" customFormat="1">
      <c r="A100" s="24"/>
      <c r="B100" s="24"/>
      <c r="H100" s="15"/>
    </row>
    <row r="101" spans="1:8" s="14" customFormat="1">
      <c r="A101" s="24"/>
      <c r="B101" s="24"/>
      <c r="H101" s="15"/>
    </row>
    <row r="102" spans="1:8" s="14" customFormat="1">
      <c r="A102" s="24"/>
      <c r="B102" s="24"/>
      <c r="H102" s="15"/>
    </row>
    <row r="103" spans="1:8" s="14" customFormat="1">
      <c r="A103" s="24"/>
      <c r="B103" s="24"/>
      <c r="H103" s="15"/>
    </row>
    <row r="104" spans="1:8" s="14" customFormat="1">
      <c r="A104" s="24"/>
      <c r="B104" s="24"/>
      <c r="H104" s="15"/>
    </row>
    <row r="105" spans="1:8" s="14" customFormat="1">
      <c r="A105" s="24"/>
      <c r="B105" s="24"/>
      <c r="H105" s="15"/>
    </row>
    <row r="106" spans="1:8" s="14" customFormat="1">
      <c r="A106" s="24"/>
      <c r="B106" s="24"/>
      <c r="H106" s="15"/>
    </row>
    <row r="107" spans="1:8" s="14" customFormat="1">
      <c r="A107" s="24"/>
      <c r="B107" s="24"/>
      <c r="H107" s="15"/>
    </row>
    <row r="108" spans="1:8" s="14" customFormat="1">
      <c r="A108" s="24"/>
      <c r="B108" s="24"/>
      <c r="H108" s="15"/>
    </row>
    <row r="109" spans="1:8" s="14" customFormat="1">
      <c r="A109" s="24"/>
      <c r="B109" s="24"/>
      <c r="H109" s="15"/>
    </row>
    <row r="110" spans="1:8" s="14" customFormat="1">
      <c r="A110" s="24"/>
      <c r="B110" s="24"/>
      <c r="H110" s="15"/>
    </row>
    <row r="111" spans="1:8" s="14" customFormat="1">
      <c r="A111" s="24"/>
      <c r="B111" s="24"/>
      <c r="H111" s="15"/>
    </row>
    <row r="112" spans="1:8" s="14" customFormat="1">
      <c r="A112" s="24"/>
      <c r="B112" s="24"/>
      <c r="H112" s="15"/>
    </row>
    <row r="113" spans="1:8" s="14" customFormat="1">
      <c r="A113" s="24"/>
      <c r="B113" s="24"/>
      <c r="H113" s="15"/>
    </row>
    <row r="114" spans="1:8" s="14" customFormat="1">
      <c r="A114" s="24"/>
      <c r="B114" s="24"/>
      <c r="H114" s="15"/>
    </row>
    <row r="115" spans="1:8" s="14" customFormat="1">
      <c r="A115" s="24"/>
      <c r="B115" s="24"/>
      <c r="H115" s="15"/>
    </row>
    <row r="116" spans="1:8" s="14" customFormat="1">
      <c r="A116" s="24"/>
      <c r="B116" s="24"/>
      <c r="H116" s="15"/>
    </row>
    <row r="117" spans="1:8" s="14" customFormat="1">
      <c r="A117" s="24"/>
      <c r="B117" s="24"/>
      <c r="H117" s="15"/>
    </row>
    <row r="118" spans="1:8" s="14" customFormat="1">
      <c r="A118" s="24"/>
      <c r="B118" s="24"/>
      <c r="H118" s="15"/>
    </row>
    <row r="119" spans="1:8" s="14" customFormat="1">
      <c r="A119" s="24"/>
      <c r="B119" s="24"/>
      <c r="H119" s="15"/>
    </row>
    <row r="120" spans="1:8" s="14" customFormat="1">
      <c r="A120" s="24"/>
      <c r="B120" s="24"/>
      <c r="H120" s="15"/>
    </row>
    <row r="121" spans="1:8" s="14" customFormat="1">
      <c r="A121" s="24"/>
      <c r="B121" s="24"/>
      <c r="H121" s="15"/>
    </row>
    <row r="122" spans="1:8" s="14" customFormat="1">
      <c r="A122" s="24"/>
      <c r="B122" s="24"/>
      <c r="H122" s="15"/>
    </row>
    <row r="123" spans="1:8" s="14" customFormat="1">
      <c r="A123" s="24"/>
      <c r="B123" s="24"/>
      <c r="H123" s="15"/>
    </row>
    <row r="124" spans="1:8" s="14" customFormat="1">
      <c r="A124" s="24"/>
      <c r="B124" s="24"/>
      <c r="H124" s="15"/>
    </row>
    <row r="125" spans="1:8" s="14" customFormat="1">
      <c r="A125" s="24"/>
      <c r="B125" s="24"/>
      <c r="H125" s="15"/>
    </row>
    <row r="126" spans="1:8" s="14" customFormat="1">
      <c r="A126" s="24"/>
      <c r="B126" s="24"/>
      <c r="H126" s="15"/>
    </row>
    <row r="127" spans="1:8" s="14" customFormat="1">
      <c r="A127" s="24"/>
      <c r="B127" s="24"/>
      <c r="H127" s="15"/>
    </row>
    <row r="128" spans="1:8" s="14" customFormat="1">
      <c r="A128" s="24"/>
      <c r="B128" s="24"/>
      <c r="H128" s="15"/>
    </row>
    <row r="129" spans="1:8" s="14" customFormat="1">
      <c r="A129" s="24"/>
      <c r="B129" s="24"/>
      <c r="H129" s="15"/>
    </row>
    <row r="130" spans="1:8" s="14" customFormat="1">
      <c r="A130" s="24"/>
      <c r="B130" s="24"/>
      <c r="H130" s="15"/>
    </row>
    <row r="131" spans="1:8" s="14" customFormat="1">
      <c r="A131" s="24"/>
      <c r="B131" s="24"/>
      <c r="H131" s="15"/>
    </row>
    <row r="132" spans="1:8" s="14" customFormat="1">
      <c r="A132" s="24"/>
      <c r="B132" s="24"/>
      <c r="H132" s="15"/>
    </row>
    <row r="133" spans="1:8" s="14" customFormat="1">
      <c r="A133" s="24"/>
      <c r="B133" s="24"/>
      <c r="H133" s="15"/>
    </row>
    <row r="134" spans="1:8" s="14" customFormat="1">
      <c r="A134" s="24"/>
      <c r="B134" s="24"/>
      <c r="H134" s="15"/>
    </row>
    <row r="135" spans="1:8" s="14" customFormat="1">
      <c r="A135" s="24"/>
      <c r="B135" s="24"/>
      <c r="H135" s="15"/>
    </row>
    <row r="136" spans="1:8" s="14" customFormat="1">
      <c r="A136" s="24"/>
      <c r="B136" s="24"/>
      <c r="H136" s="15"/>
    </row>
  </sheetData>
  <sheetProtection password="F6CA" sheet="1" objects="1" scenarios="1" selectLockedCells="1" selectUnlockedCells="1"/>
  <mergeCells count="6">
    <mergeCell ref="A37:L37"/>
    <mergeCell ref="A1:L1"/>
    <mergeCell ref="C3:F3"/>
    <mergeCell ref="G3:H3"/>
    <mergeCell ref="I3:L3"/>
    <mergeCell ref="D5:F5"/>
  </mergeCells>
  <phoneticPr fontId="2" type="noConversion"/>
  <pageMargins left="0.8" right="0.8" top="1.25" bottom="1" header="0.3" footer="0.3"/>
  <pageSetup orientation="portrait"/>
  <headerFooter>
    <oddHeader>&amp;L&amp;G&amp;C&amp;"Arial,Bold"&amp;14 2014 Silage/Earlage Decision Aid&amp;"-,Regular"&amp;11_x000D_&amp;"Arial,Regular"&amp;14&amp;A&amp;R&amp;G</oddHeader>
    <oddFooter>&amp;L&amp;G&amp;R&amp;9&amp;K00539BSouth Dakota State University, South Dakota counties, and USDA cooperating. South Dakota_x000D_ State University adheres to AA/EEO guidelines in offering educational programs and services._x000D_© 2014, South Dakota Board of Regents</oddFooter>
  </headerFooter>
  <legacyDrawingHF r:id="rId1"/>
  <extLst>
    <ext xmlns:mx="http://schemas.microsoft.com/office/mac/excel/2008/main" uri="{64002731-A6B0-56B0-2670-7721B7C09600}">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A1D7794AAA2E245BEDAC30F59E81B47" ma:contentTypeVersion="1" ma:contentTypeDescription="Create a new document." ma:contentTypeScope="" ma:versionID="417bc4b00bc6cef8b49e055c49d2febb">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4E29590-3592-4451-BF24-7C6F8A511209}"/>
</file>

<file path=customXml/itemProps2.xml><?xml version="1.0" encoding="utf-8"?>
<ds:datastoreItem xmlns:ds="http://schemas.openxmlformats.org/officeDocument/2006/customXml" ds:itemID="{26F91436-1E96-40FB-84FE-D0B3F9466831}"/>
</file>

<file path=customXml/itemProps3.xml><?xml version="1.0" encoding="utf-8"?>
<ds:datastoreItem xmlns:ds="http://schemas.openxmlformats.org/officeDocument/2006/customXml" ds:itemID="{B24297E5-700B-4672-B5C3-4263AB9CB05D}"/>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About</vt:lpstr>
      <vt:lpstr>Silage By Ton</vt:lpstr>
      <vt:lpstr>Silage By Bushel</vt:lpstr>
      <vt:lpstr>Acreage Calculator</vt:lpstr>
      <vt:lpstr>Earlage Calculator</vt:lpstr>
      <vt:lpstr>Custom Expenses</vt:lpstr>
      <vt:lpstr>Feed Composition</vt:lpstr>
    </vt:vector>
  </TitlesOfParts>
  <Manager/>
  <Company>SDSU Extension</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 Silage/Earlage Decision Aid</dc:title>
  <dc:subject/>
  <dc:creator>Jack Davis</dc:creator>
  <cp:keywords>2014 Silage/Earlage Decision Aid</cp:keywords>
  <dc:description/>
  <cp:lastModifiedBy>Lindsey Gerard</cp:lastModifiedBy>
  <cp:lastPrinted>2014-09-15T13:50:44Z</cp:lastPrinted>
  <dcterms:created xsi:type="dcterms:W3CDTF">2013-08-26T15:46:41Z</dcterms:created>
  <dcterms:modified xsi:type="dcterms:W3CDTF">2014-09-15T21:29:26Z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0x0101002A1D7794AAA2E245BEDAC30F59E81B47</vt:lpwstr>
  </property>
</Properties>
</file>