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smithse/Dropbox (CCA_Purdue)/CCA_Purdue Team Folder/Website/CCA Main Home Site/6. Tools/"/>
    </mc:Choice>
  </mc:AlternateContent>
  <xr:revisionPtr revIDLastSave="0" documentId="8_{1ACE9299-27E6-B545-BE63-FD67C2382F1C}" xr6:coauthVersionLast="36" xr6:coauthVersionMax="36" xr10:uidLastSave="{00000000-0000-0000-0000-000000000000}"/>
  <bookViews>
    <workbookView xWindow="21520" yWindow="4600" windowWidth="24000" windowHeight="13940" activeTab="1" xr2:uid="{00000000-000D-0000-FFFF-FFFF00000000}"/>
  </bookViews>
  <sheets>
    <sheet name="Budgets" sheetId="1" r:id="rId1"/>
    <sheet name="LongRu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29" i="1"/>
  <c r="J29" i="1"/>
  <c r="I29" i="1"/>
  <c r="I34" i="1" s="1"/>
  <c r="H29" i="1"/>
  <c r="L41" i="1"/>
  <c r="L31" i="1"/>
  <c r="K28" i="1"/>
  <c r="J28" i="1"/>
  <c r="I28" i="1"/>
  <c r="H28" i="1"/>
  <c r="F10" i="2"/>
  <c r="G10" i="2" s="1"/>
  <c r="H10" i="2" s="1"/>
  <c r="I10" i="2" s="1"/>
  <c r="J10" i="2" s="1"/>
  <c r="F9" i="2"/>
  <c r="G9" i="2"/>
  <c r="H9" i="2" s="1"/>
  <c r="I9" i="2" s="1"/>
  <c r="J9" i="2" s="1"/>
  <c r="F8" i="2"/>
  <c r="G8" i="2" s="1"/>
  <c r="H8" i="2" s="1"/>
  <c r="I8" i="2" s="1"/>
  <c r="J8" i="2" s="1"/>
  <c r="F7" i="2"/>
  <c r="G7" i="2" s="1"/>
  <c r="L42" i="1"/>
  <c r="F44" i="2" s="1"/>
  <c r="L40" i="1"/>
  <c r="L38" i="1"/>
  <c r="L32" i="1"/>
  <c r="L30" i="1"/>
  <c r="L27" i="1"/>
  <c r="L26" i="1"/>
  <c r="L25" i="1"/>
  <c r="L24" i="1"/>
  <c r="L23" i="1"/>
  <c r="L22" i="1"/>
  <c r="K44" i="1"/>
  <c r="J44" i="1"/>
  <c r="I44" i="1"/>
  <c r="H44" i="1"/>
  <c r="G5" i="1"/>
  <c r="K9" i="1"/>
  <c r="F20" i="2" s="1"/>
  <c r="L14" i="1"/>
  <c r="F38" i="2" s="1"/>
  <c r="J9" i="1"/>
  <c r="F19" i="2" s="1"/>
  <c r="J13" i="1"/>
  <c r="J18" i="1" s="1"/>
  <c r="I9" i="1"/>
  <c r="I13" i="1" s="1"/>
  <c r="I18" i="1" s="1"/>
  <c r="H9" i="1"/>
  <c r="H13" i="1" s="1"/>
  <c r="H18" i="1" s="1"/>
  <c r="L15" i="1"/>
  <c r="F39" i="2" s="1"/>
  <c r="F18" i="2"/>
  <c r="L16" i="1"/>
  <c r="F40" i="2" s="1"/>
  <c r="L28" i="1" l="1"/>
  <c r="F17" i="2"/>
  <c r="I46" i="1"/>
  <c r="I50" i="1" s="1"/>
  <c r="I36" i="1"/>
  <c r="H34" i="1"/>
  <c r="H46" i="1" s="1"/>
  <c r="H50" i="1" s="1"/>
  <c r="K13" i="1"/>
  <c r="K18" i="1" s="1"/>
  <c r="K36" i="1" s="1"/>
  <c r="H36" i="1"/>
  <c r="H7" i="2"/>
  <c r="G37" i="2"/>
  <c r="G41" i="2" s="1"/>
  <c r="K34" i="1"/>
  <c r="K46" i="1" s="1"/>
  <c r="F30" i="2" s="1"/>
  <c r="L29" i="1"/>
  <c r="L34" i="1" s="1"/>
  <c r="J36" i="1"/>
  <c r="J34" i="1"/>
  <c r="J46" i="1" s="1"/>
  <c r="J50" i="1" s="1"/>
  <c r="L44" i="1"/>
  <c r="L13" i="1" l="1"/>
  <c r="F37" i="2" s="1"/>
  <c r="F41" i="2" s="1"/>
  <c r="I48" i="1"/>
  <c r="F28" i="2"/>
  <c r="J28" i="2" s="1"/>
  <c r="F27" i="2"/>
  <c r="I27" i="2" s="1"/>
  <c r="H48" i="1"/>
  <c r="I7" i="2"/>
  <c r="H37" i="2"/>
  <c r="H41" i="2" s="1"/>
  <c r="L46" i="1"/>
  <c r="F29" i="2"/>
  <c r="H29" i="2" s="1"/>
  <c r="K48" i="1"/>
  <c r="K50" i="1"/>
  <c r="J48" i="1"/>
  <c r="G30" i="2"/>
  <c r="H30" i="2"/>
  <c r="I30" i="2"/>
  <c r="J30" i="2"/>
  <c r="I28" i="2"/>
  <c r="G28" i="2" l="1"/>
  <c r="L18" i="1"/>
  <c r="L36" i="1" s="1"/>
  <c r="H28" i="2"/>
  <c r="H27" i="2"/>
  <c r="J27" i="2"/>
  <c r="G27" i="2"/>
  <c r="J7" i="2"/>
  <c r="J37" i="2" s="1"/>
  <c r="J41" i="2" s="1"/>
  <c r="I37" i="2"/>
  <c r="I41" i="2" s="1"/>
  <c r="J29" i="2"/>
  <c r="I29" i="2"/>
  <c r="I43" i="2" s="1"/>
  <c r="I45" i="2" s="1"/>
  <c r="F43" i="2"/>
  <c r="F45" i="2" s="1"/>
  <c r="F47" i="2" s="1"/>
  <c r="F54" i="2" s="1"/>
  <c r="G29" i="2"/>
  <c r="L48" i="1" l="1"/>
  <c r="H43" i="2"/>
  <c r="H45" i="2" s="1"/>
  <c r="H47" i="2" s="1"/>
  <c r="H54" i="2" s="1"/>
  <c r="G43" i="2"/>
  <c r="G45" i="2" s="1"/>
  <c r="G47" i="2" s="1"/>
  <c r="G54" i="2" s="1"/>
  <c r="J43" i="2"/>
  <c r="J45" i="2" s="1"/>
  <c r="J47" i="2" s="1"/>
  <c r="J54" i="2" s="1"/>
  <c r="I47" i="2"/>
  <c r="I54" i="2" s="1"/>
  <c r="F62" i="2"/>
  <c r="F64" i="2" s="1"/>
  <c r="G62" i="2" l="1"/>
  <c r="G64" i="2" s="1"/>
  <c r="H62" i="2" l="1"/>
  <c r="H64" i="2" s="1"/>
  <c r="I62" i="2" l="1"/>
  <c r="I64" i="2" s="1"/>
  <c r="J62" i="2" l="1"/>
  <c r="J64" i="2" s="1"/>
</calcChain>
</file>

<file path=xl/sharedStrings.xml><?xml version="1.0" encoding="utf-8"?>
<sst xmlns="http://schemas.openxmlformats.org/spreadsheetml/2006/main" count="80" uniqueCount="65">
  <si>
    <t>Yield per Acre</t>
  </si>
  <si>
    <t>Cash Price ($/bu)</t>
  </si>
  <si>
    <t>Crop Revenue</t>
  </si>
  <si>
    <t>ARC/PLC Payments</t>
  </si>
  <si>
    <t>Crop Insurance</t>
  </si>
  <si>
    <t>Other Revenue</t>
  </si>
  <si>
    <t>Total Revenue</t>
  </si>
  <si>
    <t>Corn</t>
  </si>
  <si>
    <t>Soybeans</t>
  </si>
  <si>
    <t>Wheat</t>
  </si>
  <si>
    <t>Average</t>
  </si>
  <si>
    <t>Fertilizer</t>
  </si>
  <si>
    <t>Seed</t>
  </si>
  <si>
    <t>Pesticides</t>
  </si>
  <si>
    <t>Dryer Fuel</t>
  </si>
  <si>
    <t>Machinery Fuel</t>
  </si>
  <si>
    <t>Machinery Repairs</t>
  </si>
  <si>
    <t>DC Soybeans</t>
  </si>
  <si>
    <t>Miscellaneous</t>
  </si>
  <si>
    <t>Land</t>
  </si>
  <si>
    <t>Earnings</t>
  </si>
  <si>
    <t>Total Cost</t>
  </si>
  <si>
    <t>Yields for 2017 through 2021</t>
  </si>
  <si>
    <t>Δ bu / year</t>
  </si>
  <si>
    <t>% Δ / year</t>
  </si>
  <si>
    <t>Cost per Acre</t>
  </si>
  <si>
    <t>Dollars per Bushel</t>
  </si>
  <si>
    <t>Crop Yield</t>
  </si>
  <si>
    <t>Break-Even Rents</t>
  </si>
  <si>
    <t>All Costs Included</t>
  </si>
  <si>
    <t>Working Capital Analysis</t>
  </si>
  <si>
    <t>Cash Flow per Acre</t>
  </si>
  <si>
    <t>Projected Earnings</t>
  </si>
  <si>
    <t>Non-Land Cost Changes</t>
  </si>
  <si>
    <t>Non-Land Cost</t>
  </si>
  <si>
    <t>Land Cost</t>
  </si>
  <si>
    <t>Beg WC / acre</t>
  </si>
  <si>
    <t>Working Capital per Acre</t>
  </si>
  <si>
    <t>Revenue per Acre</t>
  </si>
  <si>
    <t>Expected Basis at Delivery ($/bu)</t>
  </si>
  <si>
    <t>New Crop Futures Price ($/bu)</t>
  </si>
  <si>
    <t>Expected Crop Insurance Payment</t>
  </si>
  <si>
    <t>ARC/PLC Payments (2017 crop)</t>
  </si>
  <si>
    <t>Other Revenue (zero in most situations)</t>
  </si>
  <si>
    <t>Total Revenue per Acre</t>
  </si>
  <si>
    <t>Percent of Acres (total; column G)</t>
  </si>
  <si>
    <t>Hauling (charge per bu.; column G)</t>
  </si>
  <si>
    <t>2017 Crop Budgets (Enter Data in Yellow Cells)</t>
  </si>
  <si>
    <t>General Farm Insurance</t>
  </si>
  <si>
    <t>Hired Labor</t>
  </si>
  <si>
    <t>Operator and Family Labor</t>
  </si>
  <si>
    <t>Variable Cost per Acre</t>
  </si>
  <si>
    <t>Contribution Margin per Acre</t>
  </si>
  <si>
    <t>Machinery and Building Depreciation</t>
  </si>
  <si>
    <t>Breakeven Price per Bushel</t>
  </si>
  <si>
    <t>Cash Price Scenarios</t>
  </si>
  <si>
    <t>Input - Prices and Yields for Next Five Years (Enter Data in Yellow Cells)</t>
  </si>
  <si>
    <t>Overhead Cost per Acre</t>
  </si>
  <si>
    <t>Total Cost per Acre</t>
  </si>
  <si>
    <t>Earnings per Acre</t>
  </si>
  <si>
    <t>Working Capital to Gross Revenue</t>
  </si>
  <si>
    <t>Operating Interest (rate; column G)</t>
  </si>
  <si>
    <t>Per Acre</t>
  </si>
  <si>
    <t>Machinery and Building Interest</t>
  </si>
  <si>
    <t>Non-Land Cost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</si>
</sst>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.0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theme="2" tint="-0.749992370372631"/>
      <name val="Calibri"/>
      <family val="2"/>
    </font>
    <font>
      <b/>
      <sz val="11"/>
      <color theme="2" tint="-0.74999237037263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65" fontId="0" fillId="0" borderId="0" xfId="0" applyNumberFormat="1"/>
    <xf numFmtId="2" fontId="0" fillId="0" borderId="0" xfId="0" applyNumberFormat="1"/>
    <xf numFmtId="165" fontId="5" fillId="0" borderId="0" xfId="0" applyNumberFormat="1" applyFont="1"/>
    <xf numFmtId="9" fontId="5" fillId="0" borderId="0" xfId="0" applyNumberFormat="1" applyFont="1"/>
    <xf numFmtId="2" fontId="5" fillId="0" borderId="0" xfId="0" applyNumberFormat="1" applyFont="1"/>
    <xf numFmtId="165" fontId="6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4" fontId="5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165" fontId="11" fillId="0" borderId="0" xfId="0" applyNumberFormat="1" applyFont="1"/>
    <xf numFmtId="166" fontId="12" fillId="0" borderId="0" xfId="1" applyNumberFormat="1" applyFont="1"/>
    <xf numFmtId="2" fontId="2" fillId="0" borderId="0" xfId="0" applyNumberFormat="1" applyFont="1"/>
    <xf numFmtId="9" fontId="3" fillId="2" borderId="1" xfId="2" applyNumberFormat="1" applyFont="1" applyProtection="1">
      <protection locked="0"/>
    </xf>
    <xf numFmtId="164" fontId="3" fillId="2" borderId="1" xfId="2" applyNumberFormat="1" applyFont="1" applyProtection="1">
      <protection locked="0"/>
    </xf>
    <xf numFmtId="165" fontId="3" fillId="2" borderId="1" xfId="2" applyNumberFormat="1" applyFont="1" applyProtection="1">
      <protection locked="0"/>
    </xf>
    <xf numFmtId="4" fontId="3" fillId="2" borderId="1" xfId="2" applyNumberFormat="1" applyFont="1" applyProtection="1">
      <protection locked="0"/>
    </xf>
    <xf numFmtId="2" fontId="3" fillId="2" borderId="1" xfId="2" applyNumberFormat="1" applyFont="1" applyProtection="1">
      <protection locked="0"/>
    </xf>
    <xf numFmtId="166" fontId="3" fillId="2" borderId="1" xfId="2" applyNumberFormat="1" applyFont="1" applyProtection="1">
      <protection locked="0"/>
    </xf>
    <xf numFmtId="2" fontId="3" fillId="2" borderId="1" xfId="2" applyNumberFormat="1" applyFont="1" applyAlignment="1" applyProtection="1">
      <alignment horizontal="center"/>
      <protection locked="0"/>
    </xf>
    <xf numFmtId="0" fontId="2" fillId="0" borderId="0" xfId="0" applyFont="1" applyAlignment="1"/>
    <xf numFmtId="0" fontId="2" fillId="0" borderId="2" xfId="0" applyFont="1" applyFill="1" applyBorder="1" applyAlignment="1"/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Normal" xfId="0" builtinId="0"/>
    <cellStyle name="Note" xfId="2" builtinId="10"/>
    <cellStyle name="Percent" xfId="1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zoomScale="150" zoomScaleNormal="150" workbookViewId="0"/>
  </sheetViews>
  <sheetFormatPr baseColWidth="10" defaultColWidth="8.83203125" defaultRowHeight="15" x14ac:dyDescent="0.2"/>
  <cols>
    <col min="7" max="7" width="8.6640625" customWidth="1"/>
    <col min="8" max="12" width="12.6640625" customWidth="1"/>
  </cols>
  <sheetData>
    <row r="1" spans="1:12" x14ac:dyDescent="0.2">
      <c r="A1" s="1" t="s">
        <v>47</v>
      </c>
    </row>
    <row r="2" spans="1:12" x14ac:dyDescent="0.2">
      <c r="A2" s="1"/>
    </row>
    <row r="3" spans="1:12" x14ac:dyDescent="0.2">
      <c r="A3" s="1"/>
      <c r="H3" s="2" t="s">
        <v>7</v>
      </c>
      <c r="I3" s="2" t="s">
        <v>8</v>
      </c>
      <c r="J3" s="2" t="s">
        <v>9</v>
      </c>
      <c r="K3" s="2" t="s">
        <v>17</v>
      </c>
      <c r="L3" s="2" t="s">
        <v>10</v>
      </c>
    </row>
    <row r="5" spans="1:12" x14ac:dyDescent="0.2">
      <c r="B5" t="s">
        <v>45</v>
      </c>
      <c r="G5" s="6">
        <f>SUM(H5, I5, J5)</f>
        <v>0</v>
      </c>
      <c r="H5" s="18">
        <v>0</v>
      </c>
      <c r="I5" s="18">
        <v>0</v>
      </c>
      <c r="J5" s="18">
        <v>0</v>
      </c>
    </row>
    <row r="6" spans="1:12" x14ac:dyDescent="0.2">
      <c r="B6" t="s">
        <v>0</v>
      </c>
      <c r="H6" s="19">
        <v>0</v>
      </c>
      <c r="I6" s="19">
        <v>0</v>
      </c>
      <c r="J6" s="19">
        <v>0</v>
      </c>
      <c r="K6" s="19">
        <v>0</v>
      </c>
    </row>
    <row r="7" spans="1:12" x14ac:dyDescent="0.2">
      <c r="B7" t="s">
        <v>40</v>
      </c>
      <c r="H7" s="20">
        <v>0</v>
      </c>
      <c r="I7" s="20">
        <v>0</v>
      </c>
      <c r="J7" s="20">
        <v>0</v>
      </c>
      <c r="K7" s="20">
        <v>0</v>
      </c>
    </row>
    <row r="8" spans="1:12" x14ac:dyDescent="0.2">
      <c r="B8" t="s">
        <v>39</v>
      </c>
      <c r="H8" s="21">
        <v>0</v>
      </c>
      <c r="I8" s="21">
        <v>0</v>
      </c>
      <c r="J8" s="21">
        <v>0</v>
      </c>
      <c r="K8" s="21">
        <v>0</v>
      </c>
    </row>
    <row r="9" spans="1:12" x14ac:dyDescent="0.2">
      <c r="B9" t="s">
        <v>1</v>
      </c>
      <c r="H9" s="5">
        <f>H7-H8</f>
        <v>0</v>
      </c>
      <c r="I9" s="5">
        <f t="shared" ref="I9:K9" si="0">I7-I8</f>
        <v>0</v>
      </c>
      <c r="J9" s="5">
        <f t="shared" si="0"/>
        <v>0</v>
      </c>
      <c r="K9" s="5">
        <f t="shared" si="0"/>
        <v>0</v>
      </c>
    </row>
    <row r="11" spans="1:12" x14ac:dyDescent="0.2">
      <c r="B11" t="s">
        <v>38</v>
      </c>
      <c r="H11" s="27"/>
      <c r="I11" s="27"/>
      <c r="J11" s="27"/>
      <c r="K11" s="27"/>
    </row>
    <row r="12" spans="1:12" x14ac:dyDescent="0.2">
      <c r="H12" s="28" t="s">
        <v>62</v>
      </c>
      <c r="I12" s="28"/>
      <c r="J12" s="28"/>
      <c r="K12" s="28"/>
      <c r="L12" s="25"/>
    </row>
    <row r="13" spans="1:12" x14ac:dyDescent="0.2">
      <c r="C13" t="s">
        <v>2</v>
      </c>
      <c r="H13" s="5">
        <f>H6*H9</f>
        <v>0</v>
      </c>
      <c r="I13" s="5">
        <f t="shared" ref="I13:J13" si="1">I6*I9</f>
        <v>0</v>
      </c>
      <c r="J13" s="5">
        <f t="shared" si="1"/>
        <v>0</v>
      </c>
      <c r="K13" s="5">
        <f t="shared" ref="K13" si="2">K6*K9</f>
        <v>0</v>
      </c>
      <c r="L13" s="5">
        <f>(H13*$H$5)+(I13*$I$5)+((J13+K13)*$J$5)</f>
        <v>0</v>
      </c>
    </row>
    <row r="14" spans="1:12" x14ac:dyDescent="0.2">
      <c r="C14" t="s">
        <v>42</v>
      </c>
      <c r="H14" s="22">
        <v>0</v>
      </c>
      <c r="I14" s="22">
        <v>0</v>
      </c>
      <c r="J14" s="22">
        <v>0</v>
      </c>
      <c r="K14" s="22">
        <v>0</v>
      </c>
      <c r="L14" s="7">
        <f>(H14*$H$5)+(I14*$I$5)+((J14+K14)*$J$5)</f>
        <v>0</v>
      </c>
    </row>
    <row r="15" spans="1:12" x14ac:dyDescent="0.2">
      <c r="C15" t="s">
        <v>41</v>
      </c>
      <c r="H15" s="22">
        <v>0</v>
      </c>
      <c r="I15" s="22">
        <v>0</v>
      </c>
      <c r="J15" s="22">
        <v>0</v>
      </c>
      <c r="K15" s="22">
        <v>0</v>
      </c>
      <c r="L15" s="7">
        <f>(H15*$H$5)+(I15*$I$5)+((J15+K15)*$J$5)</f>
        <v>0</v>
      </c>
    </row>
    <row r="16" spans="1:12" x14ac:dyDescent="0.2">
      <c r="C16" t="s">
        <v>43</v>
      </c>
      <c r="H16" s="22">
        <v>0</v>
      </c>
      <c r="I16" s="22">
        <v>0</v>
      </c>
      <c r="J16" s="22">
        <v>0</v>
      </c>
      <c r="K16" s="22">
        <v>0</v>
      </c>
      <c r="L16" s="7">
        <f>(H16*$H$5)+(I16*$I$5)+((J16+K16)*$J$5)</f>
        <v>0</v>
      </c>
    </row>
    <row r="17" spans="2:12" x14ac:dyDescent="0.2">
      <c r="H17" s="4"/>
      <c r="I17" s="4"/>
      <c r="J17" s="4"/>
      <c r="K17" s="4"/>
      <c r="L17" s="4"/>
    </row>
    <row r="18" spans="2:12" x14ac:dyDescent="0.2">
      <c r="C18" t="s">
        <v>44</v>
      </c>
      <c r="H18" s="5">
        <f>SUM(H13:H16)</f>
        <v>0</v>
      </c>
      <c r="I18" s="5">
        <f t="shared" ref="I18:L18" si="3">SUM(I13:I16)</f>
        <v>0</v>
      </c>
      <c r="J18" s="5">
        <f t="shared" si="3"/>
        <v>0</v>
      </c>
      <c r="K18" s="5">
        <f t="shared" ref="K18" si="4">SUM(K13:K16)</f>
        <v>0</v>
      </c>
      <c r="L18" s="5">
        <f t="shared" si="3"/>
        <v>0</v>
      </c>
    </row>
    <row r="20" spans="2:12" x14ac:dyDescent="0.2">
      <c r="B20" t="s">
        <v>25</v>
      </c>
      <c r="H20" s="26"/>
      <c r="I20" s="26"/>
      <c r="J20" s="26"/>
      <c r="K20" s="26"/>
      <c r="L20" s="25"/>
    </row>
    <row r="21" spans="2:12" x14ac:dyDescent="0.2">
      <c r="H21" s="29" t="s">
        <v>62</v>
      </c>
      <c r="I21" s="29"/>
      <c r="J21" s="29"/>
      <c r="K21" s="29"/>
      <c r="L21" s="25"/>
    </row>
    <row r="22" spans="2:12" x14ac:dyDescent="0.2">
      <c r="C22" t="s">
        <v>11</v>
      </c>
      <c r="H22" s="20">
        <v>0</v>
      </c>
      <c r="I22" s="20">
        <v>0</v>
      </c>
      <c r="J22" s="20">
        <v>0</v>
      </c>
      <c r="K22" s="20">
        <v>0</v>
      </c>
      <c r="L22" s="5">
        <f>(H22*$H$5)+(I22*$I$5)+((J22+K22)*$J$5)</f>
        <v>0</v>
      </c>
    </row>
    <row r="23" spans="2:12" x14ac:dyDescent="0.2">
      <c r="C23" t="s">
        <v>12</v>
      </c>
      <c r="H23" s="22">
        <v>0</v>
      </c>
      <c r="I23" s="22">
        <v>0</v>
      </c>
      <c r="J23" s="22">
        <v>0</v>
      </c>
      <c r="K23" s="22">
        <v>0</v>
      </c>
      <c r="L23" s="7">
        <f>(H23*$H$5)+(I23*$I$5)+((J23+K23)*$J$5)</f>
        <v>0</v>
      </c>
    </row>
    <row r="24" spans="2:12" x14ac:dyDescent="0.2">
      <c r="C24" t="s">
        <v>13</v>
      </c>
      <c r="H24" s="22">
        <v>0</v>
      </c>
      <c r="I24" s="22">
        <v>0</v>
      </c>
      <c r="J24" s="22">
        <v>0</v>
      </c>
      <c r="K24" s="22">
        <v>0</v>
      </c>
      <c r="L24" s="7">
        <f t="shared" ref="L24:L32" si="5">(H24*$H$5)+(I24*$I$5)+((J24+K24)*$J$5)</f>
        <v>0</v>
      </c>
    </row>
    <row r="25" spans="2:12" x14ac:dyDescent="0.2">
      <c r="C25" t="s">
        <v>14</v>
      </c>
      <c r="H25" s="22">
        <v>0</v>
      </c>
      <c r="I25" s="22">
        <v>0</v>
      </c>
      <c r="J25" s="22">
        <v>0</v>
      </c>
      <c r="K25" s="22">
        <v>0</v>
      </c>
      <c r="L25" s="7">
        <f t="shared" si="5"/>
        <v>0</v>
      </c>
    </row>
    <row r="26" spans="2:12" x14ac:dyDescent="0.2">
      <c r="C26" t="s">
        <v>15</v>
      </c>
      <c r="H26" s="22">
        <v>0</v>
      </c>
      <c r="I26" s="22">
        <v>0</v>
      </c>
      <c r="J26" s="22">
        <v>0</v>
      </c>
      <c r="K26" s="22">
        <v>0</v>
      </c>
      <c r="L26" s="7">
        <f t="shared" si="5"/>
        <v>0</v>
      </c>
    </row>
    <row r="27" spans="2:12" x14ac:dyDescent="0.2">
      <c r="C27" t="s">
        <v>16</v>
      </c>
      <c r="H27" s="22">
        <v>0</v>
      </c>
      <c r="I27" s="22">
        <v>0</v>
      </c>
      <c r="J27" s="22">
        <v>0</v>
      </c>
      <c r="K27" s="22">
        <v>0</v>
      </c>
      <c r="L27" s="7">
        <f t="shared" si="5"/>
        <v>0</v>
      </c>
    </row>
    <row r="28" spans="2:12" x14ac:dyDescent="0.2">
      <c r="C28" t="s">
        <v>46</v>
      </c>
      <c r="G28" s="20">
        <v>0.1</v>
      </c>
      <c r="H28" s="17">
        <f>H6*$G$28</f>
        <v>0</v>
      </c>
      <c r="I28" s="17">
        <f t="shared" ref="I28:K28" si="6">I6*$G$28</f>
        <v>0</v>
      </c>
      <c r="J28" s="17">
        <f t="shared" si="6"/>
        <v>0</v>
      </c>
      <c r="K28" s="17">
        <f t="shared" si="6"/>
        <v>0</v>
      </c>
      <c r="L28" s="7">
        <f t="shared" si="5"/>
        <v>0</v>
      </c>
    </row>
    <row r="29" spans="2:12" x14ac:dyDescent="0.2">
      <c r="C29" t="s">
        <v>61</v>
      </c>
      <c r="G29" s="23">
        <v>0.05</v>
      </c>
      <c r="H29" s="17">
        <f>((SUM(H22:H24)*0.75)+(SUM(H26:H27)*0.25)+(H32*0.5))*$G$29</f>
        <v>0</v>
      </c>
      <c r="I29" s="17">
        <f>((SUM(I22:I24)*0.75)+(SUM(I26:I27)*0.25)+(I32*0.5))*$G$29</f>
        <v>0</v>
      </c>
      <c r="J29" s="17">
        <f>((SUM(J22:J24)*0.75)+(SUM(J26:J27)*0.25)+(J32*0.5))*$G$29</f>
        <v>0</v>
      </c>
      <c r="K29" s="17">
        <f>((SUM(K22:K24)*0.75)+(SUM(K26:K27)*0.25)+(K32*0.5))*$G$29</f>
        <v>0</v>
      </c>
      <c r="L29" s="7">
        <f t="shared" si="5"/>
        <v>0</v>
      </c>
    </row>
    <row r="30" spans="2:12" x14ac:dyDescent="0.2">
      <c r="C30" t="s">
        <v>4</v>
      </c>
      <c r="H30" s="22">
        <v>0</v>
      </c>
      <c r="I30" s="22">
        <v>0</v>
      </c>
      <c r="J30" s="22">
        <v>0</v>
      </c>
      <c r="K30" s="22">
        <v>0</v>
      </c>
      <c r="L30" s="7">
        <f t="shared" si="5"/>
        <v>0</v>
      </c>
    </row>
    <row r="31" spans="2:12" x14ac:dyDescent="0.2">
      <c r="C31" t="s">
        <v>48</v>
      </c>
      <c r="H31" s="22">
        <v>0</v>
      </c>
      <c r="I31" s="22">
        <v>0</v>
      </c>
      <c r="J31" s="22">
        <v>0</v>
      </c>
      <c r="K31" s="22">
        <v>0</v>
      </c>
      <c r="L31" s="7">
        <f t="shared" si="5"/>
        <v>0</v>
      </c>
    </row>
    <row r="32" spans="2:12" x14ac:dyDescent="0.2">
      <c r="C32" t="s">
        <v>18</v>
      </c>
      <c r="H32" s="22">
        <v>0</v>
      </c>
      <c r="I32" s="22">
        <v>0</v>
      </c>
      <c r="J32" s="22">
        <v>0</v>
      </c>
      <c r="K32" s="22">
        <v>0</v>
      </c>
      <c r="L32" s="7">
        <f t="shared" si="5"/>
        <v>0</v>
      </c>
    </row>
    <row r="34" spans="3:12" x14ac:dyDescent="0.2">
      <c r="C34" t="s">
        <v>51</v>
      </c>
      <c r="H34" s="5">
        <f>SUM(H22:H32)</f>
        <v>0</v>
      </c>
      <c r="I34" s="5">
        <f>SUM(I22:I32)</f>
        <v>0</v>
      </c>
      <c r="J34" s="5">
        <f>SUM(J22:J32)</f>
        <v>0</v>
      </c>
      <c r="K34" s="5">
        <f>SUM(K22:K32)</f>
        <v>0</v>
      </c>
      <c r="L34" s="5">
        <f>SUM(L22:L32)</f>
        <v>0</v>
      </c>
    </row>
    <row r="36" spans="3:12" x14ac:dyDescent="0.2">
      <c r="C36" t="s">
        <v>52</v>
      </c>
      <c r="H36" s="8">
        <f>H18-SUM(H22:H32)</f>
        <v>0</v>
      </c>
      <c r="I36" s="8">
        <f>I18-SUM(I22:I32)</f>
        <v>0</v>
      </c>
      <c r="J36" s="8">
        <f>J18-SUM(J22:J32)</f>
        <v>0</v>
      </c>
      <c r="K36" s="8">
        <f>K18-SUM(K22:K32)</f>
        <v>0</v>
      </c>
      <c r="L36" s="8">
        <f>L18-SUM(L22:L32)</f>
        <v>0</v>
      </c>
    </row>
    <row r="38" spans="3:12" x14ac:dyDescent="0.2">
      <c r="C38" t="s">
        <v>53</v>
      </c>
      <c r="H38" s="20">
        <v>0</v>
      </c>
      <c r="I38" s="20">
        <v>0</v>
      </c>
      <c r="J38" s="20">
        <v>0</v>
      </c>
      <c r="K38" s="20">
        <v>0</v>
      </c>
      <c r="L38" s="5">
        <f>(H38*$H$5)+(I38*$I$5)+((J38+K38)*$J$5)</f>
        <v>0</v>
      </c>
    </row>
    <row r="39" spans="3:12" x14ac:dyDescent="0.2">
      <c r="C39" t="s">
        <v>63</v>
      </c>
      <c r="H39" s="22">
        <v>0</v>
      </c>
      <c r="I39" s="22">
        <v>0</v>
      </c>
      <c r="J39" s="22">
        <v>0</v>
      </c>
      <c r="K39" s="22">
        <v>0</v>
      </c>
      <c r="L39" s="7">
        <f>(H39*$H$5)+(I39*$I$5)+((J39+K39)*$J$5)</f>
        <v>0</v>
      </c>
    </row>
    <row r="40" spans="3:12" x14ac:dyDescent="0.2">
      <c r="C40" t="s">
        <v>49</v>
      </c>
      <c r="H40" s="22">
        <v>0</v>
      </c>
      <c r="I40" s="22">
        <v>0</v>
      </c>
      <c r="J40" s="22">
        <v>0</v>
      </c>
      <c r="K40" s="22">
        <v>0</v>
      </c>
      <c r="L40" s="7">
        <f>(H40*$H$5)+(I40*$I$5)+((J40+K40)*$J$5)</f>
        <v>0</v>
      </c>
    </row>
    <row r="41" spans="3:12" x14ac:dyDescent="0.2">
      <c r="C41" t="s">
        <v>50</v>
      </c>
      <c r="H41" s="22">
        <v>0</v>
      </c>
      <c r="I41" s="22">
        <v>0</v>
      </c>
      <c r="J41" s="22">
        <v>0</v>
      </c>
      <c r="K41" s="22">
        <v>0</v>
      </c>
      <c r="L41" s="7">
        <f>(H41*$H$5)+(I41*$I$5)+((J41+K41)*$J$5)</f>
        <v>0</v>
      </c>
    </row>
    <row r="42" spans="3:12" x14ac:dyDescent="0.2">
      <c r="C42" t="s">
        <v>19</v>
      </c>
      <c r="H42" s="22">
        <v>0</v>
      </c>
      <c r="I42" s="22">
        <v>0</v>
      </c>
      <c r="J42" s="22">
        <v>0</v>
      </c>
      <c r="K42" s="22">
        <v>0</v>
      </c>
      <c r="L42" s="7">
        <f>(H42*$H$5)+(I42*$I$5)+((J42+K42)*$J$5)</f>
        <v>0</v>
      </c>
    </row>
    <row r="44" spans="3:12" x14ac:dyDescent="0.2">
      <c r="C44" t="s">
        <v>57</v>
      </c>
      <c r="H44" s="5">
        <f>SUM(H38:H42)</f>
        <v>0</v>
      </c>
      <c r="I44" s="5">
        <f t="shared" ref="I44:L44" si="7">SUM(I38:I42)</f>
        <v>0</v>
      </c>
      <c r="J44" s="5">
        <f t="shared" si="7"/>
        <v>0</v>
      </c>
      <c r="K44" s="5">
        <f t="shared" si="7"/>
        <v>0</v>
      </c>
      <c r="L44" s="5">
        <f t="shared" si="7"/>
        <v>0</v>
      </c>
    </row>
    <row r="46" spans="3:12" x14ac:dyDescent="0.2">
      <c r="C46" t="s">
        <v>58</v>
      </c>
      <c r="H46" s="5">
        <f>SUM(H34, H44)</f>
        <v>0</v>
      </c>
      <c r="I46" s="5">
        <f t="shared" ref="I46:L46" si="8">SUM(I34, I44)</f>
        <v>0</v>
      </c>
      <c r="J46" s="5">
        <f t="shared" si="8"/>
        <v>0</v>
      </c>
      <c r="K46" s="5">
        <f t="shared" si="8"/>
        <v>0</v>
      </c>
      <c r="L46" s="5">
        <f t="shared" si="8"/>
        <v>0</v>
      </c>
    </row>
    <row r="48" spans="3:12" x14ac:dyDescent="0.2">
      <c r="C48" t="s">
        <v>59</v>
      </c>
      <c r="H48" s="8">
        <f>H18-H46</f>
        <v>0</v>
      </c>
      <c r="I48" s="8">
        <f>I18-I46</f>
        <v>0</v>
      </c>
      <c r="J48" s="8">
        <f>J18-J46</f>
        <v>0</v>
      </c>
      <c r="K48" s="8">
        <f>K18-K46</f>
        <v>0</v>
      </c>
      <c r="L48" s="8">
        <f>L18-L46</f>
        <v>0</v>
      </c>
    </row>
    <row r="50" spans="3:11" x14ac:dyDescent="0.2">
      <c r="C50" t="s">
        <v>54</v>
      </c>
      <c r="H50" s="5" t="e">
        <f>H46/H6</f>
        <v>#DIV/0!</v>
      </c>
      <c r="I50" s="5" t="e">
        <f>I46/I6</f>
        <v>#DIV/0!</v>
      </c>
      <c r="J50" s="5" t="e">
        <f>J46/J6</f>
        <v>#DIV/0!</v>
      </c>
      <c r="K50" s="5" t="e">
        <f>K46/K6</f>
        <v>#DIV/0!</v>
      </c>
    </row>
  </sheetData>
  <sheetProtection sheet="1" objects="1" scenarios="1"/>
  <mergeCells count="3">
    <mergeCell ref="H11:K11"/>
    <mergeCell ref="H12:K12"/>
    <mergeCell ref="H21:K21"/>
  </mergeCells>
  <conditionalFormatting sqref="H48">
    <cfRule type="cellIs" dxfId="13" priority="8" operator="greaterThan">
      <formula>0</formula>
    </cfRule>
    <cfRule type="cellIs" dxfId="12" priority="9" operator="lessThan">
      <formula>0</formula>
    </cfRule>
    <cfRule type="cellIs" dxfId="11" priority="10" operator="greaterThan">
      <formula>0</formula>
    </cfRule>
  </conditionalFormatting>
  <conditionalFormatting sqref="I48:K48">
    <cfRule type="cellIs" dxfId="10" priority="5" operator="greaterThan">
      <formula>0</formula>
    </cfRule>
    <cfRule type="cellIs" dxfId="9" priority="6" operator="lessThan">
      <formula>0</formula>
    </cfRule>
    <cfRule type="cellIs" dxfId="8" priority="7" operator="greaterThan">
      <formula>0</formula>
    </cfRule>
  </conditionalFormatting>
  <conditionalFormatting sqref="L48">
    <cfRule type="cellIs" dxfId="7" priority="2" operator="greaterThan">
      <formula>0</formula>
    </cfRule>
    <cfRule type="cellIs" dxfId="6" priority="3" operator="lessThan">
      <formula>0</formula>
    </cfRule>
    <cfRule type="cellIs" dxfId="5" priority="4" operator="greaterThan">
      <formula>0</formula>
    </cfRule>
  </conditionalFormatting>
  <conditionalFormatting sqref="G5">
    <cfRule type="cellIs" dxfId="4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tabSelected="1" zoomScale="150" zoomScaleNormal="150" workbookViewId="0"/>
  </sheetViews>
  <sheetFormatPr baseColWidth="10" defaultColWidth="8.83203125" defaultRowHeight="15" x14ac:dyDescent="0.2"/>
  <cols>
    <col min="4" max="4" width="12.6640625" customWidth="1"/>
  </cols>
  <sheetData>
    <row r="1" spans="1:10" x14ac:dyDescent="0.2">
      <c r="A1" s="9" t="s">
        <v>56</v>
      </c>
    </row>
    <row r="3" spans="1:10" x14ac:dyDescent="0.2">
      <c r="B3" s="11" t="s">
        <v>22</v>
      </c>
    </row>
    <row r="4" spans="1:10" x14ac:dyDescent="0.2">
      <c r="F4" s="30" t="s">
        <v>27</v>
      </c>
      <c r="G4" s="30"/>
      <c r="H4" s="30"/>
      <c r="I4" s="30"/>
      <c r="J4" s="30"/>
    </row>
    <row r="5" spans="1:10" x14ac:dyDescent="0.2">
      <c r="D5" s="13" t="s">
        <v>23</v>
      </c>
      <c r="E5" s="14"/>
      <c r="F5" s="14">
        <v>2017</v>
      </c>
      <c r="G5" s="14">
        <v>2018</v>
      </c>
      <c r="H5" s="14">
        <v>2019</v>
      </c>
      <c r="I5" s="14">
        <v>2020</v>
      </c>
      <c r="J5" s="14">
        <v>2021</v>
      </c>
    </row>
    <row r="7" spans="1:10" x14ac:dyDescent="0.2">
      <c r="B7" t="s">
        <v>7</v>
      </c>
      <c r="D7" s="24">
        <v>1.85</v>
      </c>
      <c r="F7" s="7">
        <f>Budgets!$H$6</f>
        <v>0</v>
      </c>
      <c r="G7" s="7">
        <f>F7+$D$7</f>
        <v>1.85</v>
      </c>
      <c r="H7" s="7">
        <f t="shared" ref="H7:J7" si="0">G7+$D$7</f>
        <v>3.7</v>
      </c>
      <c r="I7" s="7">
        <f t="shared" si="0"/>
        <v>5.5500000000000007</v>
      </c>
      <c r="J7" s="7">
        <f t="shared" si="0"/>
        <v>7.4</v>
      </c>
    </row>
    <row r="8" spans="1:10" x14ac:dyDescent="0.2">
      <c r="B8" t="s">
        <v>8</v>
      </c>
      <c r="D8" s="24">
        <v>0.45</v>
      </c>
      <c r="F8" s="7">
        <f>Budgets!$I$6</f>
        <v>0</v>
      </c>
      <c r="G8" s="7">
        <f>F8+$D$8</f>
        <v>0.45</v>
      </c>
      <c r="H8" s="7">
        <f>G8+$D$8</f>
        <v>0.9</v>
      </c>
      <c r="I8" s="7">
        <f>H8+$D$8</f>
        <v>1.35</v>
      </c>
      <c r="J8" s="7">
        <f>I8+$D$8</f>
        <v>1.8</v>
      </c>
    </row>
    <row r="9" spans="1:10" x14ac:dyDescent="0.2">
      <c r="B9" t="s">
        <v>9</v>
      </c>
      <c r="D9" s="24">
        <v>0.95</v>
      </c>
      <c r="F9" s="7">
        <f>Budgets!$J$6</f>
        <v>0</v>
      </c>
      <c r="G9" s="7">
        <f>F9+$D$9</f>
        <v>0.95</v>
      </c>
      <c r="H9" s="7">
        <f>G9+$D$9</f>
        <v>1.9</v>
      </c>
      <c r="I9" s="7">
        <f>H9+$D$9</f>
        <v>2.8499999999999996</v>
      </c>
      <c r="J9" s="7">
        <f>I9+$D$9</f>
        <v>3.8</v>
      </c>
    </row>
    <row r="10" spans="1:10" x14ac:dyDescent="0.2">
      <c r="B10" t="s">
        <v>17</v>
      </c>
      <c r="D10" s="24">
        <v>0.3</v>
      </c>
      <c r="F10" s="7">
        <f>Budgets!$K$6</f>
        <v>0</v>
      </c>
      <c r="G10" s="7">
        <f>F10+$D$10</f>
        <v>0.3</v>
      </c>
      <c r="H10" s="7">
        <f>G10+$D$10</f>
        <v>0.6</v>
      </c>
      <c r="I10" s="7">
        <f>H10+$D$10</f>
        <v>0.89999999999999991</v>
      </c>
      <c r="J10" s="7">
        <f>I10+$D$10</f>
        <v>1.2</v>
      </c>
    </row>
    <row r="13" spans="1:10" x14ac:dyDescent="0.2">
      <c r="B13" s="11" t="s">
        <v>55</v>
      </c>
    </row>
    <row r="14" spans="1:10" x14ac:dyDescent="0.2">
      <c r="B14" s="11"/>
      <c r="F14" s="30" t="s">
        <v>26</v>
      </c>
      <c r="G14" s="30"/>
      <c r="H14" s="30"/>
      <c r="I14" s="30"/>
      <c r="J14" s="30"/>
    </row>
    <row r="15" spans="1:10" x14ac:dyDescent="0.2">
      <c r="B15" s="11"/>
      <c r="F15" s="14">
        <v>2017</v>
      </c>
      <c r="G15" s="14">
        <v>2018</v>
      </c>
      <c r="H15" s="14">
        <v>2019</v>
      </c>
      <c r="I15" s="14">
        <v>2020</v>
      </c>
      <c r="J15" s="14">
        <v>2021</v>
      </c>
    </row>
    <row r="17" spans="2:10" x14ac:dyDescent="0.2">
      <c r="B17" t="s">
        <v>7</v>
      </c>
      <c r="F17" s="5">
        <f>Budgets!$H$9</f>
        <v>0</v>
      </c>
      <c r="G17" s="20">
        <v>0</v>
      </c>
      <c r="H17" s="20">
        <v>0</v>
      </c>
      <c r="I17" s="20">
        <v>0</v>
      </c>
      <c r="J17" s="20">
        <v>0</v>
      </c>
    </row>
    <row r="18" spans="2:10" x14ac:dyDescent="0.2">
      <c r="B18" t="s">
        <v>8</v>
      </c>
      <c r="F18" s="5">
        <f>Budgets!$I$9</f>
        <v>0</v>
      </c>
      <c r="G18" s="20">
        <v>0</v>
      </c>
      <c r="H18" s="20">
        <v>0</v>
      </c>
      <c r="I18" s="20">
        <v>0</v>
      </c>
      <c r="J18" s="20">
        <v>0</v>
      </c>
    </row>
    <row r="19" spans="2:10" x14ac:dyDescent="0.2">
      <c r="B19" t="s">
        <v>9</v>
      </c>
      <c r="F19" s="5">
        <f>Budgets!$J$9</f>
        <v>0</v>
      </c>
      <c r="G19" s="20">
        <v>0</v>
      </c>
      <c r="H19" s="20">
        <v>0</v>
      </c>
      <c r="I19" s="20">
        <v>0</v>
      </c>
      <c r="J19" s="20">
        <v>0</v>
      </c>
    </row>
    <row r="20" spans="2:10" x14ac:dyDescent="0.2">
      <c r="B20" t="s">
        <v>17</v>
      </c>
      <c r="F20" s="5">
        <f>Budgets!$K$9</f>
        <v>0</v>
      </c>
      <c r="G20" s="20">
        <v>0</v>
      </c>
      <c r="H20" s="20">
        <v>0</v>
      </c>
      <c r="I20" s="20">
        <v>0</v>
      </c>
      <c r="J20" s="20">
        <v>0</v>
      </c>
    </row>
    <row r="23" spans="2:10" x14ac:dyDescent="0.2">
      <c r="B23" s="11" t="s">
        <v>33</v>
      </c>
    </row>
    <row r="24" spans="2:10" x14ac:dyDescent="0.2">
      <c r="B24" s="11"/>
      <c r="D24" s="10"/>
      <c r="F24" s="30" t="s">
        <v>64</v>
      </c>
      <c r="G24" s="30"/>
      <c r="H24" s="30"/>
      <c r="I24" s="30"/>
      <c r="J24" s="30"/>
    </row>
    <row r="25" spans="2:10" x14ac:dyDescent="0.2">
      <c r="B25" s="11"/>
      <c r="D25" s="13" t="s">
        <v>24</v>
      </c>
      <c r="E25" s="14"/>
      <c r="F25" s="14">
        <v>2017</v>
      </c>
      <c r="G25" s="14">
        <v>2018</v>
      </c>
      <c r="H25" s="14">
        <v>2019</v>
      </c>
      <c r="I25" s="14">
        <v>2020</v>
      </c>
      <c r="J25" s="14">
        <v>2021</v>
      </c>
    </row>
    <row r="27" spans="2:10" x14ac:dyDescent="0.2">
      <c r="B27" t="s">
        <v>7</v>
      </c>
      <c r="D27" s="23">
        <v>0</v>
      </c>
      <c r="F27" s="5">
        <f>Budgets!$H$46-Budgets!$H$42</f>
        <v>0</v>
      </c>
      <c r="G27" s="5">
        <f>F27*(1+D27)</f>
        <v>0</v>
      </c>
      <c r="H27" s="5">
        <f>F27*(1+D27)^2</f>
        <v>0</v>
      </c>
      <c r="I27" s="5">
        <f>F27*(1+D27)^3</f>
        <v>0</v>
      </c>
      <c r="J27" s="5">
        <f>F27*(1+D27)^4</f>
        <v>0</v>
      </c>
    </row>
    <row r="28" spans="2:10" x14ac:dyDescent="0.2">
      <c r="B28" t="s">
        <v>8</v>
      </c>
      <c r="D28" s="23">
        <v>0</v>
      </c>
      <c r="F28" s="5">
        <f>Budgets!$I$46-Budgets!$I$42</f>
        <v>0</v>
      </c>
      <c r="G28" s="5">
        <f t="shared" ref="G28:G30" si="1">F28*(1+D28)</f>
        <v>0</v>
      </c>
      <c r="H28" s="5">
        <f t="shared" ref="H28:H30" si="2">F28*(1+D28)^2</f>
        <v>0</v>
      </c>
      <c r="I28" s="5">
        <f t="shared" ref="I28:I30" si="3">F28*(1+D28)^3</f>
        <v>0</v>
      </c>
      <c r="J28" s="5">
        <f t="shared" ref="J28:J30" si="4">F28*(1+D28)^4</f>
        <v>0</v>
      </c>
    </row>
    <row r="29" spans="2:10" x14ac:dyDescent="0.2">
      <c r="B29" t="s">
        <v>9</v>
      </c>
      <c r="D29" s="23">
        <v>0</v>
      </c>
      <c r="F29" s="5">
        <f>Budgets!$J$46-Budgets!$J$42</f>
        <v>0</v>
      </c>
      <c r="G29" s="5">
        <f t="shared" si="1"/>
        <v>0</v>
      </c>
      <c r="H29" s="5">
        <f t="shared" si="2"/>
        <v>0</v>
      </c>
      <c r="I29" s="5">
        <f t="shared" si="3"/>
        <v>0</v>
      </c>
      <c r="J29" s="5">
        <f t="shared" si="4"/>
        <v>0</v>
      </c>
    </row>
    <row r="30" spans="2:10" x14ac:dyDescent="0.2">
      <c r="B30" t="s">
        <v>17</v>
      </c>
      <c r="D30" s="23">
        <v>0</v>
      </c>
      <c r="F30" s="5">
        <f>Budgets!$K$46-Budgets!$K$42</f>
        <v>0</v>
      </c>
      <c r="G30" s="5">
        <f t="shared" si="1"/>
        <v>0</v>
      </c>
      <c r="H30" s="5">
        <f t="shared" si="2"/>
        <v>0</v>
      </c>
      <c r="I30" s="5">
        <f t="shared" si="3"/>
        <v>0</v>
      </c>
      <c r="J30" s="5">
        <f t="shared" si="4"/>
        <v>0</v>
      </c>
    </row>
    <row r="33" spans="2:10" x14ac:dyDescent="0.2">
      <c r="B33" s="11" t="s">
        <v>32</v>
      </c>
    </row>
    <row r="34" spans="2:10" x14ac:dyDescent="0.2">
      <c r="F34" s="30" t="s">
        <v>31</v>
      </c>
      <c r="G34" s="30"/>
      <c r="H34" s="30"/>
      <c r="I34" s="30"/>
      <c r="J34" s="30"/>
    </row>
    <row r="35" spans="2:10" x14ac:dyDescent="0.2">
      <c r="F35" s="14">
        <v>2017</v>
      </c>
      <c r="G35" s="14">
        <v>2018</v>
      </c>
      <c r="H35" s="14">
        <v>2019</v>
      </c>
      <c r="I35" s="14">
        <v>2020</v>
      </c>
      <c r="J35" s="14">
        <v>2021</v>
      </c>
    </row>
    <row r="37" spans="2:10" x14ac:dyDescent="0.2">
      <c r="B37" t="s">
        <v>2</v>
      </c>
      <c r="F37" s="5">
        <f>Budgets!$L$13</f>
        <v>0</v>
      </c>
      <c r="G37" s="5">
        <f>(G7*G17*Budgets!$H$5)+(G8*G18*Budgets!$I$5)+((G9*G19)+(G10*G20))*Budgets!$J$5</f>
        <v>0</v>
      </c>
      <c r="H37" s="5">
        <f>(H7*H17*Budgets!$H$5)+(H8*H18*Budgets!$I$5)+((H9*H19)+(H10*H20))*Budgets!$J$5</f>
        <v>0</v>
      </c>
      <c r="I37" s="5">
        <f>(I7*I17*Budgets!$H$5)+(I8*I18*Budgets!$I$5)+((I9*I19)+(I10*I20))*Budgets!$J$5</f>
        <v>0</v>
      </c>
      <c r="J37" s="5">
        <f>(J7*J17*Budgets!$H$5)+(J8*J18*Budgets!$I$5)+((J9*J19)+(J10*J20))*Budgets!$J$5</f>
        <v>0</v>
      </c>
    </row>
    <row r="38" spans="2:10" x14ac:dyDescent="0.2">
      <c r="B38" t="s">
        <v>3</v>
      </c>
      <c r="F38" s="12">
        <f>Budgets!$L$14</f>
        <v>0</v>
      </c>
      <c r="G38" s="22">
        <v>0</v>
      </c>
      <c r="H38" s="22">
        <v>0</v>
      </c>
      <c r="I38" s="22">
        <v>0</v>
      </c>
      <c r="J38" s="22">
        <v>0</v>
      </c>
    </row>
    <row r="39" spans="2:10" x14ac:dyDescent="0.2">
      <c r="B39" t="s">
        <v>41</v>
      </c>
      <c r="F39" s="12">
        <f>Budgets!$L$15</f>
        <v>0</v>
      </c>
      <c r="G39" s="22">
        <v>0</v>
      </c>
      <c r="H39" s="22">
        <v>0</v>
      </c>
      <c r="I39" s="22">
        <v>0</v>
      </c>
      <c r="J39" s="22">
        <v>0</v>
      </c>
    </row>
    <row r="40" spans="2:10" x14ac:dyDescent="0.2">
      <c r="B40" t="s">
        <v>5</v>
      </c>
      <c r="F40" s="12">
        <f>Budgets!$L$16</f>
        <v>0</v>
      </c>
      <c r="G40" s="22">
        <v>0</v>
      </c>
      <c r="H40" s="22">
        <v>0</v>
      </c>
      <c r="I40" s="22">
        <v>0</v>
      </c>
      <c r="J40" s="22">
        <v>0</v>
      </c>
    </row>
    <row r="41" spans="2:10" x14ac:dyDescent="0.2">
      <c r="B41" t="s">
        <v>6</v>
      </c>
      <c r="F41" s="5">
        <f>SUM(F37:F40)</f>
        <v>0</v>
      </c>
      <c r="G41" s="5">
        <f t="shared" ref="G41:J41" si="5">SUM(G37:G40)</f>
        <v>0</v>
      </c>
      <c r="H41" s="5">
        <f t="shared" si="5"/>
        <v>0</v>
      </c>
      <c r="I41" s="5">
        <f t="shared" si="5"/>
        <v>0</v>
      </c>
      <c r="J41" s="5">
        <f t="shared" si="5"/>
        <v>0</v>
      </c>
    </row>
    <row r="43" spans="2:10" x14ac:dyDescent="0.2">
      <c r="B43" t="s">
        <v>34</v>
      </c>
      <c r="F43" s="5">
        <f>(F27*Budgets!$H$5)+(F28*Budgets!$I$5)+((F29)+(F30))*Budgets!$J$5</f>
        <v>0</v>
      </c>
      <c r="G43" s="5">
        <f>(G27*Budgets!$H$5)+(G28*Budgets!$I$5)+((G29)+(G30))*Budgets!$J$5</f>
        <v>0</v>
      </c>
      <c r="H43" s="5">
        <f>(H27*Budgets!$H$5)+(H28*Budgets!$I$5)+((H29)+(H30))*Budgets!$J$5</f>
        <v>0</v>
      </c>
      <c r="I43" s="5">
        <f>(I27*Budgets!$H$5)+(I28*Budgets!$I$5)+((I29)+(I30))*Budgets!$J$5</f>
        <v>0</v>
      </c>
      <c r="J43" s="5">
        <f>(J27*Budgets!$H$5)+(J28*Budgets!$I$5)+((J29)+(J30))*Budgets!$J$5</f>
        <v>0</v>
      </c>
    </row>
    <row r="44" spans="2:10" x14ac:dyDescent="0.2">
      <c r="B44" t="s">
        <v>35</v>
      </c>
      <c r="F44" s="5">
        <f>Budgets!$L$42</f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">
      <c r="B45" t="s">
        <v>21</v>
      </c>
      <c r="F45" s="5">
        <f>SUM(F43:F44)</f>
        <v>0</v>
      </c>
      <c r="G45" s="5">
        <f t="shared" ref="G45:J45" si="6">SUM(G43:G44)</f>
        <v>0</v>
      </c>
      <c r="H45" s="5">
        <f t="shared" si="6"/>
        <v>0</v>
      </c>
      <c r="I45" s="5">
        <f t="shared" si="6"/>
        <v>0</v>
      </c>
      <c r="J45" s="5">
        <f t="shared" si="6"/>
        <v>0</v>
      </c>
    </row>
    <row r="47" spans="2:10" x14ac:dyDescent="0.2">
      <c r="B47" t="s">
        <v>20</v>
      </c>
      <c r="F47" s="3">
        <f>F41-F45</f>
        <v>0</v>
      </c>
      <c r="G47" s="3">
        <f t="shared" ref="G47:J47" si="7">G41-G45</f>
        <v>0</v>
      </c>
      <c r="H47" s="3">
        <f t="shared" si="7"/>
        <v>0</v>
      </c>
      <c r="I47" s="3">
        <f t="shared" si="7"/>
        <v>0</v>
      </c>
      <c r="J47" s="3">
        <f t="shared" si="7"/>
        <v>0</v>
      </c>
    </row>
    <row r="50" spans="2:10" x14ac:dyDescent="0.2">
      <c r="B50" s="11" t="s">
        <v>28</v>
      </c>
    </row>
    <row r="52" spans="2:10" x14ac:dyDescent="0.2">
      <c r="F52" s="14">
        <v>2017</v>
      </c>
      <c r="G52" s="14">
        <v>2018</v>
      </c>
      <c r="H52" s="14">
        <v>2019</v>
      </c>
      <c r="I52" s="14">
        <v>2020</v>
      </c>
      <c r="J52" s="14">
        <v>2021</v>
      </c>
    </row>
    <row r="54" spans="2:10" x14ac:dyDescent="0.2">
      <c r="B54" t="s">
        <v>29</v>
      </c>
      <c r="F54" s="5">
        <f>F44+F47</f>
        <v>0</v>
      </c>
      <c r="G54" s="5">
        <f t="shared" ref="G54:J54" si="8">G44+G47</f>
        <v>0</v>
      </c>
      <c r="H54" s="5">
        <f t="shared" si="8"/>
        <v>0</v>
      </c>
      <c r="I54" s="5">
        <f t="shared" si="8"/>
        <v>0</v>
      </c>
      <c r="J54" s="5">
        <f t="shared" si="8"/>
        <v>0</v>
      </c>
    </row>
    <row r="57" spans="2:10" x14ac:dyDescent="0.2">
      <c r="B57" s="11" t="s">
        <v>30</v>
      </c>
    </row>
    <row r="59" spans="2:10" x14ac:dyDescent="0.2">
      <c r="D59" t="s">
        <v>36</v>
      </c>
      <c r="F59" s="14">
        <v>2017</v>
      </c>
      <c r="G59" s="14">
        <v>2018</v>
      </c>
      <c r="H59" s="14">
        <v>2019</v>
      </c>
      <c r="I59" s="14">
        <v>2020</v>
      </c>
      <c r="J59" s="14">
        <v>2021</v>
      </c>
    </row>
    <row r="60" spans="2:10" x14ac:dyDescent="0.2">
      <c r="D60" s="20">
        <v>0</v>
      </c>
    </row>
    <row r="62" spans="2:10" x14ac:dyDescent="0.2">
      <c r="B62" t="s">
        <v>37</v>
      </c>
      <c r="F62" s="15">
        <f>$D$60+F47</f>
        <v>0</v>
      </c>
      <c r="G62" s="15">
        <f>F62+G47</f>
        <v>0</v>
      </c>
      <c r="H62" s="15">
        <f t="shared" ref="H62:J62" si="9">G62+H47</f>
        <v>0</v>
      </c>
      <c r="I62" s="15">
        <f t="shared" si="9"/>
        <v>0</v>
      </c>
      <c r="J62" s="15">
        <f t="shared" si="9"/>
        <v>0</v>
      </c>
    </row>
    <row r="64" spans="2:10" x14ac:dyDescent="0.2">
      <c r="B64" t="s">
        <v>60</v>
      </c>
      <c r="F64" s="16" t="e">
        <f>F62/F41</f>
        <v>#DIV/0!</v>
      </c>
      <c r="G64" s="16" t="e">
        <f t="shared" ref="G64:J64" si="10">G62/G41</f>
        <v>#DIV/0!</v>
      </c>
      <c r="H64" s="16" t="e">
        <f t="shared" si="10"/>
        <v>#DIV/0!</v>
      </c>
      <c r="I64" s="16" t="e">
        <f t="shared" si="10"/>
        <v>#DIV/0!</v>
      </c>
      <c r="J64" s="16" t="e">
        <f t="shared" si="10"/>
        <v>#DIV/0!</v>
      </c>
    </row>
  </sheetData>
  <sheetProtection sheet="1" objects="1" scenarios="1"/>
  <mergeCells count="4">
    <mergeCell ref="F24:J24"/>
    <mergeCell ref="F14:J14"/>
    <mergeCell ref="F4:J4"/>
    <mergeCell ref="F34:J34"/>
  </mergeCells>
  <conditionalFormatting sqref="F4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47:J4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Budgets</vt:lpstr>
      <vt:lpstr>LongRun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Langemeier, Michael R</dc:creator>
  <cp:lastModifiedBy>Microsoft Office User</cp:lastModifiedBy>
  <dcterms:created xsi:type="dcterms:W3CDTF">2016-09-13T19:31:52Z</dcterms:created>
  <dcterms:modified xsi:type="dcterms:W3CDTF">2020-02-21T17:54:39Z</dcterms:modified>
</cp:coreProperties>
</file>